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355" windowHeight="6150"/>
  </bookViews>
  <sheets>
    <sheet name="31.12.2018 BİLANÇO ÖZETİ" sheetId="540" r:id="rId1"/>
    <sheet name="31.12.2018 TARİHLİ BİLANÇO" sheetId="541" r:id="rId2"/>
    <sheet name="31.12.2018 BAĞIŞLAR VE GELİRLER" sheetId="542" r:id="rId3"/>
    <sheet name="31.12.2018 GİDERLER" sheetId="543" r:id="rId4"/>
    <sheet name="31.12.2018 ÜYE CARİ HESAPLARI" sheetId="544" r:id="rId5"/>
    <sheet name="Sayfa1" sheetId="545" r:id="rId6"/>
  </sheets>
  <definedNames>
    <definedName name="_xlnm.Print_Area" localSheetId="2">'31.12.2018 BAĞIŞLAR VE GELİRLER'!$A:$G</definedName>
    <definedName name="_xlnm.Print_Area" localSheetId="3">'31.12.2018 GİDERLER'!$A:$G</definedName>
    <definedName name="_xlnm.Print_Area" localSheetId="1">'31.12.2018 TARİHLİ BİLANÇO'!$A:$N</definedName>
  </definedNames>
  <calcPr calcId="125725"/>
</workbook>
</file>

<file path=xl/calcChain.xml><?xml version="1.0" encoding="utf-8"?>
<calcChain xmlns="http://schemas.openxmlformats.org/spreadsheetml/2006/main">
  <c r="G13" i="543"/>
  <c r="F38"/>
  <c r="F51"/>
  <c r="G35" s="1"/>
  <c r="G80" s="1"/>
  <c r="M11" i="541"/>
  <c r="F50" i="540"/>
  <c r="D35" i="544" l="1"/>
  <c r="F33"/>
  <c r="F31"/>
  <c r="E31"/>
  <c r="D31"/>
  <c r="C31"/>
  <c r="B31"/>
  <c r="E34" i="541"/>
  <c r="F8" i="540" l="1"/>
  <c r="C35" i="544" l="1"/>
  <c r="F44" i="540"/>
  <c r="F26"/>
  <c r="G6" s="1"/>
  <c r="G68" i="543"/>
  <c r="F21" i="542"/>
  <c r="F28" s="1"/>
  <c r="F89" i="541"/>
  <c r="F83"/>
  <c r="E25"/>
  <c r="F23" s="1"/>
  <c r="F98" s="1"/>
  <c r="M23"/>
  <c r="M98" s="1"/>
  <c r="B35" i="544" l="1"/>
  <c r="F35" s="1"/>
  <c r="G42" i="540"/>
  <c r="G62" s="1"/>
</calcChain>
</file>

<file path=xl/sharedStrings.xml><?xml version="1.0" encoding="utf-8"?>
<sst xmlns="http://schemas.openxmlformats.org/spreadsheetml/2006/main" count="359" uniqueCount="224">
  <si>
    <t>BAĞIŞLAR VE GELİRLER</t>
  </si>
  <si>
    <t>---------------------------------------------------------------------------------</t>
  </si>
  <si>
    <t>-----------------</t>
  </si>
  <si>
    <t>PROJE BAĞIŞLARI</t>
  </si>
  <si>
    <t>==========</t>
  </si>
  <si>
    <t>GİDERLER</t>
  </si>
  <si>
    <t>GENEL İDARE GİDERLERİ</t>
  </si>
  <si>
    <t>---------------</t>
  </si>
  <si>
    <t>SOSYAL FAALİYET GİDERLERİ</t>
  </si>
  <si>
    <t>GENEL TOPLAM</t>
  </si>
  <si>
    <t>Tercüme giderleri</t>
  </si>
  <si>
    <t>Banka giderleri</t>
  </si>
  <si>
    <t>----------------</t>
  </si>
  <si>
    <t>Gençlik Hizmetleri</t>
  </si>
  <si>
    <t>PROJE GİDERLERİ</t>
  </si>
  <si>
    <t>---------------------</t>
  </si>
  <si>
    <t>--------------------</t>
  </si>
  <si>
    <t>ÇEŞİTLİ GELİRLER</t>
  </si>
  <si>
    <t>TOPLAM</t>
  </si>
  <si>
    <t xml:space="preserve">                         İSTANBUL ROTARY KULÜBÜ DERNEĞİ</t>
  </si>
  <si>
    <t>=================================================================</t>
  </si>
  <si>
    <t>AKTİF</t>
  </si>
  <si>
    <t>PASİF</t>
  </si>
  <si>
    <t>==========================================================================</t>
  </si>
  <si>
    <t>=========================================================</t>
  </si>
  <si>
    <t>KASA</t>
  </si>
  <si>
    <t>SATICILAR</t>
  </si>
  <si>
    <t>--------------------------------------------------------------------------------</t>
  </si>
  <si>
    <t>-----------------------------------------------------</t>
  </si>
  <si>
    <t>------------------</t>
  </si>
  <si>
    <t>Nakit Kasa</t>
  </si>
  <si>
    <t>Hilton Internatıonal Co.</t>
  </si>
  <si>
    <t>--------------</t>
  </si>
  <si>
    <t>BANKALAR</t>
  </si>
  <si>
    <t>ÖDENECEK ÜCRET VERGİ VE FONLAR</t>
  </si>
  <si>
    <t>VADESİZ HESAPLAR (TL)</t>
  </si>
  <si>
    <t>Ücret Gelir Vergisi ve kesintileri</t>
  </si>
  <si>
    <t>Yapı Kredi B.Şişli Şb.                             64503485 Hs.</t>
  </si>
  <si>
    <t xml:space="preserve">Yapı Kredi B.Şişli.Şb.          </t>
  </si>
  <si>
    <t>Garanti B.      Şişli Şb.</t>
  </si>
  <si>
    <t>Akbank B.    Şişli Şb.</t>
  </si>
  <si>
    <t>VADELİ HESAPLAR (TL)       ( Toplum Projeleri Hs. )</t>
  </si>
  <si>
    <t>GİDER TAHAKKUKLARI</t>
  </si>
  <si>
    <t xml:space="preserve">Akbank </t>
  </si>
  <si>
    <t>Şişli Şb.</t>
  </si>
  <si>
    <t>Personel Kıdem Tazminatı karşılık hs.</t>
  </si>
  <si>
    <t>DİĞER HAZIR DEĞERLER</t>
  </si>
  <si>
    <t>BANKA KREDİLERİ</t>
  </si>
  <si>
    <t>ALINAN KREDİ KARTLARI</t>
  </si>
  <si>
    <t>Banka kredi kartı</t>
  </si>
  <si>
    <t>-----------------------------------------------------------------</t>
  </si>
  <si>
    <t>BAĞIŞ VE AİDATLAR</t>
  </si>
  <si>
    <t>Garanti B.9134606 Hs.</t>
  </si>
  <si>
    <t>ÜYELERE BORÇLAR</t>
  </si>
  <si>
    <t>Üye Cari hesap alacakları</t>
  </si>
  <si>
    <t>ÜYE BAĞIŞ VE AİDAT TAHAKKUKLARI</t>
  </si>
  <si>
    <t>GEÇMİŞ YILLAR GELİR FAZLASI</t>
  </si>
  <si>
    <t>Üye Bağış ve Aidatlar</t>
  </si>
  <si>
    <t>Gelir Fazlası</t>
  </si>
  <si>
    <t>PERSONEL AVANSLARI</t>
  </si>
  <si>
    <t>GELECEK AYLARA AİT GİDER TAHAKKUKLARI</t>
  </si>
  <si>
    <t>Personel sağlık sigortası</t>
  </si>
  <si>
    <t>VERİLEN DEPOZİTO VE TEMİNATLAR</t>
  </si>
  <si>
    <t>Elektrik Depozitosu</t>
  </si>
  <si>
    <t>SABİT KIYMETLER</t>
  </si>
  <si>
    <t>Binalar</t>
  </si>
  <si>
    <t>Demirbaşlar</t>
  </si>
  <si>
    <t>BİRİKMİŞ AMORTİSMANLAR   ( - )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</si>
  <si>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</si>
  <si>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==========================================================================================================================================================================================</t>
  </si>
  <si>
    <t>İSTANBUL ROTARY KULÜBÜ DERNEĞİ</t>
  </si>
  <si>
    <t>========================================</t>
  </si>
  <si>
    <t>====================================</t>
  </si>
  <si>
    <t>-----------------------------------------------------------</t>
  </si>
  <si>
    <t>YENİ ÜYE GİRMELİK BAĞIŞI</t>
  </si>
  <si>
    <t>SOSYAL FAALİYETLER BAĞIŞI</t>
  </si>
  <si>
    <t>OLAĞAN DIŞI GELİR VE KARLAR</t>
  </si>
  <si>
    <t>ARA TOPLAM</t>
  </si>
  <si>
    <t>AİDATLAR</t>
  </si>
  <si>
    <t>YILLIK AİDATLAR</t>
  </si>
  <si>
    <t>-------------------</t>
  </si>
  <si>
    <t>===========</t>
  </si>
  <si>
    <t>==================================</t>
  </si>
  <si>
    <t>================================</t>
  </si>
  <si>
    <t>----------------------------------------------------------------------------</t>
  </si>
  <si>
    <t>Rotary 2420.Bölge Federasyonu</t>
  </si>
  <si>
    <t>YÖNETİM VE FAALİYET GİDERLERİ</t>
  </si>
  <si>
    <t>--------------------------------------------------------------------------</t>
  </si>
  <si>
    <t>BÜRO PERSONEL ÜCRET VE GİDERLERİ</t>
  </si>
  <si>
    <t>Brüt Ücretler</t>
  </si>
  <si>
    <t>Sosyal Güvenlik İşveren primi</t>
  </si>
  <si>
    <t>Sosyal Güvenlik Destek primi  İşveren payı</t>
  </si>
  <si>
    <t>İşsizlik sigortası işveren primi</t>
  </si>
  <si>
    <t>Ferdi Sağlık sigortası giderleri</t>
  </si>
  <si>
    <t>Personel kıdem tazminatı karşılığı</t>
  </si>
  <si>
    <t>Personel yemek gideri</t>
  </si>
  <si>
    <t>---------------------------------------------------------------------------</t>
  </si>
  <si>
    <t>Elektrik giderleri</t>
  </si>
  <si>
    <t>Telefon ve Faks giderleri</t>
  </si>
  <si>
    <t>İnternet ve Bilgisayar giderleri</t>
  </si>
  <si>
    <t>Apartman Aidat,su,Onarım ve yakıt giderleri</t>
  </si>
  <si>
    <t>Kırtasiye Giderleri</t>
  </si>
  <si>
    <t>Yol,temizlik,posta,su,kargo vs.ms.</t>
  </si>
  <si>
    <t>Diğer giderler</t>
  </si>
  <si>
    <t>Olağan dışı gider ve zararlar</t>
  </si>
  <si>
    <t>FEDERASYON VE ULUSLARARSI ROTARY HARCAMALARI</t>
  </si>
  <si>
    <t>-----------------------------------------------------------------------------</t>
  </si>
  <si>
    <t>Rotary Internatıonal aidatı</t>
  </si>
  <si>
    <t>Rotary Internatıonal dergi ve diğer giderleri</t>
  </si>
  <si>
    <t>Rotary 2420.Bölge Federasyonu aidatı</t>
  </si>
  <si>
    <t>KAMBİYO ZARARLARI</t>
  </si>
  <si>
    <t>Usd Kur Farkları</t>
  </si>
  <si>
    <t>GİDERLER TOPLAMI</t>
  </si>
  <si>
    <t>------------------------------------------------------------------------------</t>
  </si>
  <si>
    <t xml:space="preserve"> BORÇLU VE ALACAKLI LİSTESİ</t>
  </si>
  <si>
    <t>ÜYE CARİ HESAP  LİSTESİ</t>
  </si>
  <si>
    <t>===========================================</t>
  </si>
  <si>
    <t xml:space="preserve"> ( BAKİYESİ 2.000,00 TL.SININ ÜSTÜNDE OLANLAR )</t>
  </si>
  <si>
    <t xml:space="preserve">   AİDAT</t>
  </si>
  <si>
    <t>YEMEK</t>
  </si>
  <si>
    <t>İSİM</t>
  </si>
  <si>
    <t xml:space="preserve">      TL.</t>
  </si>
  <si>
    <t xml:space="preserve">     TL</t>
  </si>
  <si>
    <t>BORÇ TL.</t>
  </si>
  <si>
    <t>--------------------------------</t>
  </si>
  <si>
    <t>---</t>
  </si>
  <si>
    <t>VELİ ÇIĞIRGAN</t>
  </si>
  <si>
    <t>--------------------------</t>
  </si>
  <si>
    <t>DİĞER BORÇLULAR</t>
  </si>
  <si>
    <t>ÜYE BORÇ TOPLAMI</t>
  </si>
  <si>
    <t>===================================================================================</t>
  </si>
  <si>
    <t>BANKA FAİZ VE KUR FARKI GELİRLERİ</t>
  </si>
  <si>
    <t>================================================================</t>
  </si>
  <si>
    <t>==============================================</t>
  </si>
  <si>
    <t>KASA VE BANKA MEVCUDU</t>
  </si>
  <si>
    <t>KASA HESABI</t>
  </si>
  <si>
    <t>BANKALAR  VADESİZ HS.</t>
  </si>
  <si>
    <t>(TL.)</t>
  </si>
  <si>
    <t xml:space="preserve">TOPLUM PROJELERİ  HS. </t>
  </si>
  <si>
    <t>BANKALAR  VADELİ</t>
  </si>
  <si>
    <t xml:space="preserve"> ( TL. )</t>
  </si>
  <si>
    <t>VADELİ KREDİ KART ALACAĞIMIZ</t>
  </si>
  <si>
    <t>ÜYE CARİ HESAPLARI</t>
  </si>
  <si>
    <t>ÜYE YILLIK AİDATLARI</t>
  </si>
  <si>
    <t>ÜYE YEMEK BAĞIŞLARI</t>
  </si>
  <si>
    <t>GELECEK AYLARA  AİT GİDER TAHAKKUKLARI</t>
  </si>
  <si>
    <t>------------------------------------------------------------------------------------</t>
  </si>
  <si>
    <t>ELEKTRİK DEPOZİTOSU</t>
  </si>
  <si>
    <t>SATIN ALMA BORÇLARIMIZ</t>
  </si>
  <si>
    <t>HİLTON OTELİ</t>
  </si>
  <si>
    <t>DİĞER</t>
  </si>
  <si>
    <t>DİĞER BORÇLARIMIZ</t>
  </si>
  <si>
    <t>ÖDENECEK ÜCRET,VERGİ VE SİGORTA</t>
  </si>
  <si>
    <t>GİDER TAHAKKUKLARI (Prs.kıdem tazminatı karşılık hs.)</t>
  </si>
  <si>
    <t>BANKA KREDİ KARTI</t>
  </si>
  <si>
    <t>PERSONEL AVANSLAR</t>
  </si>
  <si>
    <t>FERHAN ATAL</t>
  </si>
  <si>
    <t>LEVENT ÇEKİRGE</t>
  </si>
  <si>
    <t>NOT :  1) LEVENT ÇEKİRGE BEY İSTİFA ETMİŞ VE BORCUNU TAKSİTLER HALİNDE</t>
  </si>
  <si>
    <t xml:space="preserve">               ÖDEYECEĞİNİ SÖYLEMİŞTİ ANCAK ŞUBAT AYINDAN BERİ BİLDİRİLDİĞİ HALDE</t>
  </si>
  <si>
    <t>MENKUL KIYMET SATIŞ KARLARI</t>
  </si>
  <si>
    <t>ASGARİ ÜCRET DESTEK GELİRİ</t>
  </si>
  <si>
    <t>Kültür Bilincini Geliştirme Vakfı</t>
  </si>
  <si>
    <t xml:space="preserve">VADELİ HESAPLAR (TL)       </t>
  </si>
  <si>
    <t xml:space="preserve">                     261384   Hs.</t>
  </si>
  <si>
    <t xml:space="preserve">                     258699   Hs.</t>
  </si>
  <si>
    <t>Personele verilen avanslar</t>
  </si>
  <si>
    <t>VADESİZ HESAPLAR ( USD )</t>
  </si>
  <si>
    <t xml:space="preserve">                      260131   Hs.</t>
  </si>
  <si>
    <t>( 8.000 USD )</t>
  </si>
  <si>
    <t>Ataşehir Rotary Kulübü Derneği</t>
  </si>
  <si>
    <t>BANKALAR VADESİZ</t>
  </si>
  <si>
    <t>( USD )</t>
  </si>
  <si>
    <t>EKİM</t>
  </si>
  <si>
    <t>Nart Sigorta ve Reasürans</t>
  </si>
  <si>
    <t>Öd.Serbest Meslek Gelir Vergisi</t>
  </si>
  <si>
    <t>Alternatif Yaşam Derneği</t>
  </si>
  <si>
    <t>KASIM</t>
  </si>
  <si>
    <t>ARKIN KORUR</t>
  </si>
  <si>
    <t>Kulüp Asamble giderleri</t>
  </si>
  <si>
    <t>Bell Barksdale Tercüme</t>
  </si>
  <si>
    <t>Öd.Sosyal Güvenlik kesintileri</t>
  </si>
  <si>
    <t>ARALIK</t>
  </si>
  <si>
    <t>31.12.2018 TARİHİ İTİBARİ İLE</t>
  </si>
  <si>
    <t xml:space="preserve">                     263456   Hs.</t>
  </si>
  <si>
    <t>Umur Basım San.ve Tic.AŞ.</t>
  </si>
  <si>
    <t>Murat Yalnız</t>
  </si>
  <si>
    <t>Naci Kasım İst.Maarif Kitap Mat.AŞ.</t>
  </si>
  <si>
    <t>İkramiye</t>
  </si>
  <si>
    <t>31.12.2018  TARİHİ İTİBARİYLE BİLANÇO ÖZETİ</t>
  </si>
  <si>
    <t xml:space="preserve">                     87112078 Hs.</t>
  </si>
  <si>
    <t xml:space="preserve">                     6295715   Hs.</t>
  </si>
  <si>
    <t xml:space="preserve">                     254725     Hs.</t>
  </si>
  <si>
    <t xml:space="preserve">               BİR ÖDEME YAPMADI.TELEFON VE MAİLLERE GERİ DÖNÜŞ YAPMIYOR.</t>
  </si>
  <si>
    <t>BURAK ANIŞOĞLU</t>
  </si>
  <si>
    <t>METİN ANSEN</t>
  </si>
  <si>
    <t>NAZIM YENAL</t>
  </si>
  <si>
    <t>HALİT GÜRAN</t>
  </si>
  <si>
    <t>BURAK ÖZKAN</t>
  </si>
  <si>
    <t>REFİK TÜRKOĞLU</t>
  </si>
  <si>
    <t>EROL MORAN</t>
  </si>
  <si>
    <t>YILMAZ DAĞCI</t>
  </si>
  <si>
    <t>DİĞER ÇEŞİTLİ BORÇLAR</t>
  </si>
  <si>
    <t>Muhtelif ofis giderleri</t>
  </si>
  <si>
    <t>Vodafone Telekomünikasyon AŞ.</t>
  </si>
  <si>
    <t xml:space="preserve">                      01.01.2018 - 31.12.2018 TARİHLİ BİLANÇOSU</t>
  </si>
  <si>
    <t>CARİ YIL GELİR FAZLASI</t>
  </si>
  <si>
    <t>2018  Yılı Gelir Fazlası</t>
  </si>
  <si>
    <t>01.01.2018 - 31.12.2018 TARİHİ İTİBARİYLE</t>
  </si>
  <si>
    <t>2018 YILI GELİR FAZLASI</t>
  </si>
  <si>
    <t>Zeytin Çekirdekleri Derneği bağışı</t>
  </si>
  <si>
    <t>Renkli Matematik Dünyası gideri</t>
  </si>
  <si>
    <t>Toplum Hizmetleri-Sanat Projesi</t>
  </si>
  <si>
    <t>Gölcük Rotary Kulübü Derneği</t>
  </si>
  <si>
    <t>Beyoğlu Rotary Kulübü Derneği</t>
  </si>
  <si>
    <t>Çekmeköy Rotary Kulübü Derneği</t>
  </si>
  <si>
    <t>Anne ve Çocuk sağlığı giderleri</t>
  </si>
  <si>
    <t>Fındıklı Rotary Kulübü Derneği</t>
  </si>
  <si>
    <t>Türkiye Deprem Vakfı</t>
  </si>
  <si>
    <t>İznik Antik şehri üç boyutlu modeli ms.</t>
  </si>
  <si>
    <t>Kalamış Rotary Kulübü Derneği</t>
  </si>
  <si>
    <t>Terkin edilen yıllık aidatlar</t>
  </si>
  <si>
    <t>2018  Yılı gelir fazlası</t>
  </si>
  <si>
    <t>BAĞIŞLAR VE GELİRLER TOPLAMI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</si>
</sst>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0"/>
      <name val="Arial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  <charset val="162"/>
    </font>
    <font>
      <b/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quotePrefix="1" applyFont="1"/>
    <xf numFmtId="4" fontId="2" fillId="0" borderId="0" xfId="0" quotePrefix="1" applyNumberFormat="1" applyFont="1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quotePrefix="1" applyFont="1"/>
    <xf numFmtId="4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0" borderId="0" xfId="0" quotePrefix="1" applyNumberFormat="1" applyFont="1" applyAlignment="1">
      <alignment horizontal="right"/>
    </xf>
    <xf numFmtId="0" fontId="5" fillId="0" borderId="0" xfId="0" applyFont="1"/>
    <xf numFmtId="4" fontId="5" fillId="0" borderId="0" xfId="0" quotePrefix="1" applyNumberFormat="1" applyFont="1"/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1" fillId="0" borderId="0" xfId="0" applyNumberFormat="1" applyFont="1"/>
    <xf numFmtId="4" fontId="1" fillId="0" borderId="0" xfId="0" quotePrefix="1" applyNumberFormat="1" applyFont="1"/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/>
    <xf numFmtId="0" fontId="7" fillId="0" borderId="0" xfId="0" quotePrefix="1" applyFont="1" applyAlignment="1"/>
    <xf numFmtId="0" fontId="7" fillId="0" borderId="0" xfId="0" quotePrefix="1" applyFont="1"/>
    <xf numFmtId="4" fontId="7" fillId="0" borderId="0" xfId="0" applyNumberFormat="1" applyFont="1" applyAlignment="1">
      <alignment horizontal="right"/>
    </xf>
    <xf numFmtId="4" fontId="7" fillId="0" borderId="0" xfId="0" quotePrefix="1" applyNumberFormat="1" applyFont="1"/>
    <xf numFmtId="4" fontId="7" fillId="0" borderId="0" xfId="0" quotePrefix="1" applyNumberFormat="1" applyFont="1" applyAlignment="1">
      <alignment horizontal="right"/>
    </xf>
    <xf numFmtId="4" fontId="7" fillId="0" borderId="0" xfId="0" applyNumberFormat="1" applyFont="1" applyAlignment="1"/>
    <xf numFmtId="4" fontId="7" fillId="0" borderId="0" xfId="0" quotePrefix="1" applyNumberFormat="1" applyFont="1" applyAlignment="1"/>
    <xf numFmtId="0" fontId="7" fillId="0" borderId="0" xfId="0" applyFont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0" xfId="0" applyFont="1" applyFill="1"/>
    <xf numFmtId="4" fontId="8" fillId="2" borderId="0" xfId="0" applyNumberFormat="1" applyFont="1" applyFill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4" fontId="8" fillId="0" borderId="0" xfId="0" quotePrefix="1" applyNumberFormat="1" applyFont="1" applyAlignment="1">
      <alignment horizontal="center"/>
    </xf>
    <xf numFmtId="4" fontId="8" fillId="0" borderId="0" xfId="0" quotePrefix="1" applyNumberFormat="1" applyFont="1"/>
    <xf numFmtId="16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>
      <selection activeCell="A63" sqref="A63"/>
    </sheetView>
  </sheetViews>
  <sheetFormatPr defaultRowHeight="12.75"/>
  <cols>
    <col min="1" max="1" width="9.140625" style="34"/>
    <col min="2" max="2" width="11.28515625" style="34" customWidth="1"/>
    <col min="3" max="3" width="11.7109375" style="34" customWidth="1"/>
    <col min="4" max="4" width="12.28515625" style="35" customWidth="1"/>
    <col min="5" max="5" width="11.42578125" style="36" customWidth="1"/>
    <col min="6" max="6" width="11.42578125" style="37" customWidth="1"/>
    <col min="7" max="7" width="11.42578125" style="36" customWidth="1"/>
    <col min="8" max="8" width="9.140625" style="36"/>
  </cols>
  <sheetData>
    <row r="1" spans="1:9">
      <c r="I1" s="1"/>
    </row>
    <row r="2" spans="1:9">
      <c r="A2" s="34" t="s">
        <v>70</v>
      </c>
      <c r="H2" s="36">
        <v>1</v>
      </c>
      <c r="I2" s="1"/>
    </row>
    <row r="3" spans="1:9">
      <c r="A3" s="34" t="s">
        <v>71</v>
      </c>
      <c r="I3" s="1"/>
    </row>
    <row r="4" spans="1:9">
      <c r="A4" s="34" t="s">
        <v>189</v>
      </c>
      <c r="I4" s="1"/>
    </row>
    <row r="5" spans="1:9">
      <c r="A5" s="34" t="s">
        <v>132</v>
      </c>
      <c r="I5" s="1"/>
    </row>
    <row r="6" spans="1:9">
      <c r="A6" s="38" t="s">
        <v>21</v>
      </c>
      <c r="G6" s="39">
        <f>SUM(F8+F22+F26+F32+F35+F39)</f>
        <v>623422.9800000001</v>
      </c>
      <c r="I6" s="1"/>
    </row>
    <row r="7" spans="1:9">
      <c r="A7" s="34" t="s">
        <v>133</v>
      </c>
      <c r="G7" s="40" t="s">
        <v>15</v>
      </c>
      <c r="I7" s="1"/>
    </row>
    <row r="8" spans="1:9">
      <c r="A8" s="34" t="s">
        <v>134</v>
      </c>
      <c r="F8" s="37">
        <f>SUM(E10:E19)</f>
        <v>510134.22000000003</v>
      </c>
      <c r="I8" s="1"/>
    </row>
    <row r="9" spans="1:9">
      <c r="A9" s="41" t="s">
        <v>106</v>
      </c>
      <c r="E9" s="40"/>
      <c r="F9" s="42" t="s">
        <v>16</v>
      </c>
      <c r="I9" s="1"/>
    </row>
    <row r="10" spans="1:9">
      <c r="A10" s="34" t="s">
        <v>135</v>
      </c>
      <c r="E10" s="42">
        <v>999.4</v>
      </c>
      <c r="I10" s="1"/>
    </row>
    <row r="11" spans="1:9">
      <c r="E11" s="37"/>
      <c r="I11" s="1"/>
    </row>
    <row r="12" spans="1:9">
      <c r="A12" s="34" t="s">
        <v>136</v>
      </c>
      <c r="C12" s="34" t="s">
        <v>137</v>
      </c>
      <c r="E12" s="37">
        <v>82795.600000000006</v>
      </c>
      <c r="I12" s="1"/>
    </row>
    <row r="13" spans="1:9">
      <c r="E13" s="37"/>
      <c r="I13" s="1"/>
    </row>
    <row r="14" spans="1:9">
      <c r="A14" s="34" t="s">
        <v>139</v>
      </c>
      <c r="C14" s="34" t="s">
        <v>140</v>
      </c>
      <c r="E14" s="37">
        <v>184086.76</v>
      </c>
      <c r="I14" s="1"/>
    </row>
    <row r="15" spans="1:9">
      <c r="E15" s="37"/>
      <c r="I15" s="1"/>
    </row>
    <row r="16" spans="1:9">
      <c r="A16" s="34" t="s">
        <v>171</v>
      </c>
      <c r="C16" s="34" t="s">
        <v>172</v>
      </c>
      <c r="E16" s="37">
        <v>42163.199999999997</v>
      </c>
      <c r="I16" s="1"/>
    </row>
    <row r="17" spans="1:9">
      <c r="E17" s="37"/>
      <c r="I17" s="1"/>
    </row>
    <row r="18" spans="1:9">
      <c r="A18" s="34" t="s">
        <v>139</v>
      </c>
      <c r="C18" s="34" t="s">
        <v>140</v>
      </c>
      <c r="E18" s="37">
        <v>200089.26</v>
      </c>
    </row>
    <row r="19" spans="1:9">
      <c r="A19" s="34" t="s">
        <v>138</v>
      </c>
      <c r="D19" s="43"/>
      <c r="E19" s="40" t="s">
        <v>16</v>
      </c>
    </row>
    <row r="20" spans="1:9">
      <c r="D20" s="43"/>
      <c r="E20" s="40"/>
    </row>
    <row r="22" spans="1:9">
      <c r="A22" s="34" t="s">
        <v>141</v>
      </c>
      <c r="F22" s="37">
        <v>6218</v>
      </c>
    </row>
    <row r="23" spans="1:9">
      <c r="A23" s="41" t="s">
        <v>106</v>
      </c>
      <c r="E23" s="40"/>
      <c r="F23" s="42" t="s">
        <v>16</v>
      </c>
    </row>
    <row r="24" spans="1:9">
      <c r="A24" s="41"/>
      <c r="E24" s="40"/>
    </row>
    <row r="25" spans="1:9">
      <c r="A25" s="41"/>
      <c r="E25" s="40"/>
    </row>
    <row r="26" spans="1:9">
      <c r="A26" s="34" t="s">
        <v>142</v>
      </c>
      <c r="F26" s="37">
        <f>SUM(E28:E29)</f>
        <v>82464.600000000006</v>
      </c>
    </row>
    <row r="27" spans="1:9">
      <c r="A27" s="41" t="s">
        <v>106</v>
      </c>
      <c r="E27" s="40"/>
      <c r="F27" s="42" t="s">
        <v>16</v>
      </c>
    </row>
    <row r="28" spans="1:9">
      <c r="A28" s="34" t="s">
        <v>143</v>
      </c>
      <c r="E28" s="42">
        <v>46273.599999999999</v>
      </c>
    </row>
    <row r="29" spans="1:9">
      <c r="A29" s="34" t="s">
        <v>144</v>
      </c>
      <c r="E29" s="37">
        <v>36191</v>
      </c>
    </row>
    <row r="30" spans="1:9">
      <c r="E30" s="40" t="s">
        <v>80</v>
      </c>
    </row>
    <row r="31" spans="1:9">
      <c r="A31" s="41"/>
      <c r="E31" s="40"/>
      <c r="F31" s="42"/>
    </row>
    <row r="32" spans="1:9">
      <c r="A32" s="34" t="s">
        <v>145</v>
      </c>
      <c r="E32" s="40"/>
      <c r="F32" s="42">
        <v>19099.66</v>
      </c>
    </row>
    <row r="33" spans="1:7">
      <c r="A33" s="41" t="s">
        <v>106</v>
      </c>
      <c r="E33" s="40"/>
      <c r="F33" s="42" t="s">
        <v>29</v>
      </c>
    </row>
    <row r="34" spans="1:7">
      <c r="A34" s="41"/>
      <c r="E34" s="40"/>
      <c r="F34" s="42"/>
    </row>
    <row r="35" spans="1:7">
      <c r="A35" s="34" t="s">
        <v>155</v>
      </c>
      <c r="E35" s="40"/>
      <c r="F35" s="42">
        <v>5500</v>
      </c>
    </row>
    <row r="36" spans="1:7">
      <c r="A36" s="41" t="s">
        <v>146</v>
      </c>
      <c r="E36" s="40"/>
      <c r="F36" s="42" t="s">
        <v>80</v>
      </c>
    </row>
    <row r="37" spans="1:7">
      <c r="A37" s="41"/>
      <c r="E37" s="40"/>
      <c r="F37" s="42"/>
    </row>
    <row r="38" spans="1:7">
      <c r="A38" s="41"/>
      <c r="E38" s="40"/>
      <c r="F38" s="42"/>
    </row>
    <row r="39" spans="1:7">
      <c r="A39" s="34" t="s">
        <v>147</v>
      </c>
      <c r="E39" s="37"/>
      <c r="F39" s="37">
        <v>6.5</v>
      </c>
    </row>
    <row r="40" spans="1:7">
      <c r="A40" s="41" t="s">
        <v>106</v>
      </c>
      <c r="E40" s="40"/>
      <c r="F40" s="42" t="s">
        <v>16</v>
      </c>
    </row>
    <row r="41" spans="1:7">
      <c r="A41" s="41"/>
      <c r="E41" s="40"/>
      <c r="F41" s="42"/>
    </row>
    <row r="42" spans="1:7">
      <c r="A42" s="38" t="s">
        <v>22</v>
      </c>
      <c r="G42" s="39">
        <f>SUM(F44+F50+F59)</f>
        <v>556951.54</v>
      </c>
    </row>
    <row r="43" spans="1:7">
      <c r="A43" s="41" t="s">
        <v>106</v>
      </c>
      <c r="G43" s="40" t="s">
        <v>15</v>
      </c>
    </row>
    <row r="44" spans="1:7">
      <c r="A44" s="34" t="s">
        <v>148</v>
      </c>
      <c r="F44" s="37">
        <f>SUM(E46:E47)</f>
        <v>122676.65</v>
      </c>
    </row>
    <row r="45" spans="1:7">
      <c r="A45" s="41" t="s">
        <v>106</v>
      </c>
      <c r="E45" s="40"/>
      <c r="F45" s="42" t="s">
        <v>16</v>
      </c>
    </row>
    <row r="46" spans="1:7">
      <c r="A46" s="34" t="s">
        <v>149</v>
      </c>
      <c r="E46" s="42">
        <v>97326.58</v>
      </c>
    </row>
    <row r="47" spans="1:7">
      <c r="A47" s="34" t="s">
        <v>150</v>
      </c>
      <c r="E47" s="37">
        <v>25350.07</v>
      </c>
    </row>
    <row r="48" spans="1:7">
      <c r="E48" s="40" t="s">
        <v>80</v>
      </c>
    </row>
    <row r="49" spans="1:7">
      <c r="E49" s="40"/>
    </row>
    <row r="50" spans="1:7">
      <c r="A50" s="34" t="s">
        <v>151</v>
      </c>
      <c r="F50" s="37">
        <f>SUM(E52:E56)</f>
        <v>151588.37000000002</v>
      </c>
    </row>
    <row r="51" spans="1:7">
      <c r="A51" s="41" t="s">
        <v>106</v>
      </c>
      <c r="E51" s="40"/>
      <c r="F51" s="42" t="s">
        <v>16</v>
      </c>
    </row>
    <row r="52" spans="1:7">
      <c r="A52" s="34" t="s">
        <v>152</v>
      </c>
      <c r="E52" s="37">
        <v>34760.78</v>
      </c>
    </row>
    <row r="53" spans="1:7">
      <c r="A53" s="34" t="s">
        <v>153</v>
      </c>
      <c r="E53" s="44">
        <v>101923.3</v>
      </c>
    </row>
    <row r="54" spans="1:7">
      <c r="A54" s="34" t="s">
        <v>154</v>
      </c>
      <c r="E54" s="42">
        <v>1617.4</v>
      </c>
    </row>
    <row r="55" spans="1:7">
      <c r="A55" s="34" t="s">
        <v>53</v>
      </c>
      <c r="E55" s="42">
        <v>12035</v>
      </c>
    </row>
    <row r="56" spans="1:7">
      <c r="A56" s="34" t="s">
        <v>202</v>
      </c>
      <c r="E56" s="42">
        <v>1251.8900000000001</v>
      </c>
    </row>
    <row r="57" spans="1:7">
      <c r="E57" s="42" t="s">
        <v>16</v>
      </c>
    </row>
    <row r="58" spans="1:7">
      <c r="E58" s="42"/>
    </row>
    <row r="59" spans="1:7">
      <c r="A59" s="34" t="s">
        <v>56</v>
      </c>
      <c r="E59" s="42"/>
      <c r="F59" s="37">
        <v>282686.52</v>
      </c>
    </row>
    <row r="60" spans="1:7">
      <c r="A60" s="41" t="s">
        <v>106</v>
      </c>
      <c r="E60" s="40"/>
      <c r="F60" s="42" t="s">
        <v>16</v>
      </c>
      <c r="G60" s="37"/>
    </row>
    <row r="61" spans="1:7">
      <c r="D61" s="43"/>
      <c r="G61" s="42"/>
    </row>
    <row r="62" spans="1:7">
      <c r="A62" s="34" t="s">
        <v>209</v>
      </c>
      <c r="G62" s="37">
        <f>G6-G42</f>
        <v>66471.440000000061</v>
      </c>
    </row>
    <row r="63" spans="1:7">
      <c r="A63" s="41" t="s">
        <v>106</v>
      </c>
      <c r="E63" s="40"/>
      <c r="G63" s="42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workbookViewId="0">
      <selection activeCell="M18" sqref="M18"/>
    </sheetView>
  </sheetViews>
  <sheetFormatPr defaultRowHeight="20.25"/>
  <cols>
    <col min="1" max="1" width="17.5703125" style="23" customWidth="1"/>
    <col min="2" max="2" width="19.140625" style="23" customWidth="1"/>
    <col min="3" max="3" width="43.85546875" style="23" customWidth="1"/>
    <col min="4" max="4" width="16.7109375" style="24" customWidth="1"/>
    <col min="5" max="5" width="17.42578125" style="23" customWidth="1"/>
    <col min="6" max="6" width="16.42578125" style="25" customWidth="1"/>
    <col min="7" max="7" width="14.85546875" style="23" customWidth="1"/>
    <col min="8" max="8" width="17.5703125" style="23" customWidth="1"/>
    <col min="9" max="9" width="38.5703125" style="23" customWidth="1"/>
    <col min="10" max="10" width="0.28515625" style="23" hidden="1" customWidth="1"/>
    <col min="11" max="11" width="14.7109375" style="25" customWidth="1"/>
    <col min="12" max="12" width="0.28515625" style="23" hidden="1" customWidth="1"/>
    <col min="13" max="13" width="18" style="23" customWidth="1"/>
    <col min="14" max="14" width="9.140625" style="23" customWidth="1"/>
  </cols>
  <sheetData>
    <row r="1" spans="1:13">
      <c r="D1" s="24" t="s">
        <v>19</v>
      </c>
      <c r="M1" s="23">
        <v>2</v>
      </c>
    </row>
    <row r="2" spans="1:13">
      <c r="D2" s="24" t="s">
        <v>205</v>
      </c>
    </row>
    <row r="3" spans="1:13">
      <c r="D3" s="26" t="s">
        <v>20</v>
      </c>
    </row>
    <row r="4" spans="1:13">
      <c r="D4" s="26"/>
    </row>
    <row r="5" spans="1:13">
      <c r="D5" s="26"/>
    </row>
    <row r="6" spans="1:13">
      <c r="D6" s="26"/>
    </row>
    <row r="7" spans="1:13">
      <c r="A7" s="23" t="s">
        <v>21</v>
      </c>
      <c r="H7" s="23" t="s">
        <v>22</v>
      </c>
    </row>
    <row r="8" spans="1:13">
      <c r="A8" s="27" t="s">
        <v>23</v>
      </c>
      <c r="H8" s="27" t="s">
        <v>24</v>
      </c>
    </row>
    <row r="9" spans="1:13">
      <c r="A9" s="27"/>
      <c r="H9" s="27"/>
    </row>
    <row r="10" spans="1:13">
      <c r="A10" s="27"/>
      <c r="H10" s="27"/>
    </row>
    <row r="11" spans="1:13">
      <c r="A11" s="23" t="s">
        <v>25</v>
      </c>
      <c r="F11" s="25">
        <v>999.4</v>
      </c>
      <c r="H11" s="23" t="s">
        <v>26</v>
      </c>
      <c r="J11" s="25"/>
      <c r="K11" s="28"/>
      <c r="L11" s="28"/>
      <c r="M11" s="28">
        <f>SUM(K13:K19)</f>
        <v>122676.65</v>
      </c>
    </row>
    <row r="12" spans="1:13">
      <c r="A12" s="27" t="s">
        <v>27</v>
      </c>
      <c r="F12" s="29" t="s">
        <v>12</v>
      </c>
      <c r="H12" s="27" t="s">
        <v>28</v>
      </c>
      <c r="J12" s="25"/>
      <c r="K12" s="28"/>
      <c r="L12" s="28"/>
      <c r="M12" s="30" t="s">
        <v>29</v>
      </c>
    </row>
    <row r="13" spans="1:13">
      <c r="A13" s="23" t="s">
        <v>30</v>
      </c>
      <c r="H13" s="23" t="s">
        <v>31</v>
      </c>
      <c r="J13" s="25"/>
      <c r="K13" s="28">
        <v>97326.58</v>
      </c>
      <c r="L13" s="28"/>
      <c r="M13" s="28"/>
    </row>
    <row r="14" spans="1:13">
      <c r="H14" s="23" t="s">
        <v>185</v>
      </c>
      <c r="J14" s="25"/>
      <c r="K14" s="28">
        <v>1534</v>
      </c>
      <c r="L14" s="28"/>
      <c r="M14" s="28"/>
    </row>
    <row r="15" spans="1:13">
      <c r="D15" s="23"/>
      <c r="E15" s="28"/>
      <c r="F15" s="28"/>
      <c r="H15" s="23" t="s">
        <v>174</v>
      </c>
      <c r="J15" s="25"/>
      <c r="K15" s="30">
        <v>14844</v>
      </c>
    </row>
    <row r="16" spans="1:13">
      <c r="D16" s="23"/>
      <c r="E16" s="28"/>
      <c r="F16" s="28"/>
      <c r="H16" s="23" t="s">
        <v>186</v>
      </c>
      <c r="J16" s="25"/>
      <c r="K16" s="30">
        <v>1274.4000000000001</v>
      </c>
    </row>
    <row r="17" spans="1:13">
      <c r="D17" s="23"/>
      <c r="E17" s="28"/>
      <c r="F17" s="28"/>
      <c r="H17" s="23" t="s">
        <v>180</v>
      </c>
      <c r="J17" s="25"/>
      <c r="K17" s="30">
        <v>6860.19</v>
      </c>
    </row>
    <row r="18" spans="1:13">
      <c r="D18" s="23"/>
      <c r="E18" s="28"/>
      <c r="F18" s="28"/>
      <c r="H18" s="23" t="s">
        <v>187</v>
      </c>
      <c r="J18" s="25"/>
      <c r="K18" s="30">
        <v>573.48</v>
      </c>
    </row>
    <row r="19" spans="1:13">
      <c r="D19" s="23"/>
      <c r="E19" s="28"/>
      <c r="F19" s="28"/>
      <c r="H19" s="23" t="s">
        <v>204</v>
      </c>
      <c r="J19" s="25"/>
      <c r="K19" s="30">
        <v>264</v>
      </c>
    </row>
    <row r="20" spans="1:13">
      <c r="D20" s="23"/>
      <c r="E20" s="28"/>
      <c r="F20" s="28"/>
      <c r="J20" s="25"/>
      <c r="K20" s="30" t="s">
        <v>7</v>
      </c>
    </row>
    <row r="21" spans="1:13">
      <c r="D21" s="23"/>
      <c r="E21" s="28"/>
      <c r="F21" s="28"/>
      <c r="J21" s="25"/>
      <c r="K21" s="30"/>
    </row>
    <row r="22" spans="1:13">
      <c r="D22" s="23"/>
      <c r="E22" s="28"/>
      <c r="F22" s="28"/>
      <c r="J22" s="25"/>
      <c r="K22" s="30"/>
    </row>
    <row r="23" spans="1:13">
      <c r="A23" s="23" t="s">
        <v>33</v>
      </c>
      <c r="D23" s="23"/>
      <c r="E23" s="28"/>
      <c r="F23" s="28">
        <f>SUM(E25+E34+E41+E47)</f>
        <v>509134.82</v>
      </c>
      <c r="H23" s="23" t="s">
        <v>34</v>
      </c>
      <c r="J23" s="25"/>
      <c r="K23" s="30"/>
      <c r="M23" s="28">
        <f>SUM(K25:K28)</f>
        <v>34760.78</v>
      </c>
    </row>
    <row r="24" spans="1:13">
      <c r="A24" s="27" t="s">
        <v>27</v>
      </c>
      <c r="E24" s="28"/>
      <c r="F24" s="29" t="s">
        <v>12</v>
      </c>
      <c r="H24" s="27" t="s">
        <v>28</v>
      </c>
      <c r="J24" s="25"/>
      <c r="K24" s="30"/>
      <c r="M24" s="30" t="s">
        <v>29</v>
      </c>
    </row>
    <row r="25" spans="1:13">
      <c r="A25" s="23" t="s">
        <v>35</v>
      </c>
      <c r="D25" s="31"/>
      <c r="E25" s="28">
        <f>SUM(D27:D33)</f>
        <v>82795.600000000006</v>
      </c>
      <c r="F25" s="28"/>
      <c r="H25" s="23" t="s">
        <v>36</v>
      </c>
      <c r="J25" s="25"/>
      <c r="K25" s="30">
        <v>20468.080000000002</v>
      </c>
      <c r="M25" s="30"/>
    </row>
    <row r="26" spans="1:13">
      <c r="A26" s="27" t="s">
        <v>27</v>
      </c>
      <c r="D26" s="31"/>
      <c r="E26" s="30" t="s">
        <v>29</v>
      </c>
      <c r="F26" s="28"/>
      <c r="H26" s="23" t="s">
        <v>181</v>
      </c>
      <c r="J26" s="25"/>
      <c r="K26" s="30">
        <v>13017.7</v>
      </c>
      <c r="M26" s="30"/>
    </row>
    <row r="27" spans="1:13">
      <c r="A27" s="23" t="s">
        <v>37</v>
      </c>
      <c r="D27" s="31">
        <v>3667.62</v>
      </c>
      <c r="E27" s="28"/>
      <c r="F27" s="28"/>
      <c r="H27" s="23" t="s">
        <v>175</v>
      </c>
      <c r="J27" s="25"/>
      <c r="K27" s="30">
        <v>1275</v>
      </c>
    </row>
    <row r="28" spans="1:13">
      <c r="A28" s="23" t="s">
        <v>38</v>
      </c>
      <c r="C28" s="23" t="s">
        <v>190</v>
      </c>
      <c r="D28" s="31">
        <v>5520.46</v>
      </c>
      <c r="E28" s="28"/>
      <c r="F28" s="28"/>
      <c r="J28" s="25"/>
      <c r="K28" s="30" t="s">
        <v>32</v>
      </c>
      <c r="L28" s="28"/>
      <c r="M28" s="28"/>
    </row>
    <row r="29" spans="1:13">
      <c r="A29" s="23" t="s">
        <v>39</v>
      </c>
      <c r="C29" s="23" t="s">
        <v>191</v>
      </c>
      <c r="D29" s="31">
        <v>12204.48</v>
      </c>
      <c r="E29" s="28"/>
      <c r="F29" s="28"/>
      <c r="J29" s="25"/>
      <c r="K29" s="30"/>
    </row>
    <row r="30" spans="1:13">
      <c r="A30" s="23" t="s">
        <v>40</v>
      </c>
      <c r="C30" s="23" t="s">
        <v>192</v>
      </c>
      <c r="D30" s="32">
        <v>61403.040000000001</v>
      </c>
      <c r="E30" s="28"/>
      <c r="F30" s="28"/>
      <c r="J30" s="25"/>
      <c r="K30" s="30"/>
    </row>
    <row r="31" spans="1:13">
      <c r="D31" s="26" t="s">
        <v>2</v>
      </c>
      <c r="J31" s="25"/>
      <c r="K31" s="30"/>
    </row>
    <row r="32" spans="1:13">
      <c r="D32" s="26"/>
      <c r="J32" s="25"/>
      <c r="K32" s="30"/>
    </row>
    <row r="33" spans="1:13">
      <c r="J33" s="25"/>
      <c r="K33" s="30"/>
    </row>
    <row r="34" spans="1:13">
      <c r="A34" s="23" t="s">
        <v>163</v>
      </c>
      <c r="D34" s="31"/>
      <c r="E34" s="28">
        <f>SUM(D36:D42)</f>
        <v>184086.76</v>
      </c>
      <c r="F34" s="28"/>
      <c r="H34" s="23" t="s">
        <v>42</v>
      </c>
      <c r="J34" s="25"/>
      <c r="K34" s="28"/>
      <c r="L34" s="28"/>
      <c r="M34" s="28">
        <v>101923.3</v>
      </c>
    </row>
    <row r="35" spans="1:13">
      <c r="A35" s="27" t="s">
        <v>27</v>
      </c>
      <c r="E35" s="30" t="s">
        <v>29</v>
      </c>
      <c r="F35" s="29"/>
      <c r="H35" s="27" t="s">
        <v>28</v>
      </c>
      <c r="J35" s="25"/>
      <c r="K35" s="30"/>
      <c r="L35" s="28"/>
      <c r="M35" s="30" t="s">
        <v>29</v>
      </c>
    </row>
    <row r="36" spans="1:13">
      <c r="A36" s="23" t="s">
        <v>43</v>
      </c>
      <c r="B36" s="23" t="s">
        <v>44</v>
      </c>
      <c r="C36" s="23" t="s">
        <v>164</v>
      </c>
      <c r="D36" s="31">
        <v>84086.76</v>
      </c>
      <c r="E36" s="28"/>
      <c r="F36" s="28"/>
      <c r="H36" s="23" t="s">
        <v>45</v>
      </c>
      <c r="J36" s="25"/>
      <c r="K36" s="30"/>
    </row>
    <row r="37" spans="1:13">
      <c r="A37" s="23" t="s">
        <v>43</v>
      </c>
      <c r="B37" s="23" t="s">
        <v>44</v>
      </c>
      <c r="C37" s="23" t="s">
        <v>184</v>
      </c>
      <c r="D37" s="31">
        <v>100000</v>
      </c>
      <c r="E37" s="28"/>
      <c r="F37" s="28"/>
      <c r="J37" s="25"/>
      <c r="K37" s="30"/>
    </row>
    <row r="38" spans="1:13">
      <c r="D38" s="32" t="s">
        <v>2</v>
      </c>
      <c r="E38" s="28"/>
      <c r="F38" s="28"/>
      <c r="J38" s="25"/>
      <c r="K38" s="30"/>
    </row>
    <row r="39" spans="1:13">
      <c r="D39" s="32"/>
      <c r="E39" s="28"/>
      <c r="F39" s="28"/>
      <c r="J39" s="25"/>
      <c r="K39" s="30"/>
    </row>
    <row r="40" spans="1:13">
      <c r="D40" s="31"/>
      <c r="E40" s="28"/>
      <c r="F40" s="28"/>
      <c r="J40" s="25"/>
      <c r="K40" s="30"/>
    </row>
    <row r="41" spans="1:13">
      <c r="A41" s="23" t="s">
        <v>167</v>
      </c>
      <c r="D41" s="31"/>
      <c r="E41" s="28">
        <v>42163.199999999997</v>
      </c>
      <c r="F41" s="28"/>
      <c r="H41" s="23" t="s">
        <v>47</v>
      </c>
      <c r="K41" s="32"/>
      <c r="L41" s="28"/>
      <c r="M41" s="28">
        <v>1617.4</v>
      </c>
    </row>
    <row r="42" spans="1:13">
      <c r="A42" s="27" t="s">
        <v>27</v>
      </c>
      <c r="D42" s="31"/>
      <c r="E42" s="30" t="s">
        <v>2</v>
      </c>
      <c r="F42" s="28"/>
      <c r="H42" s="27" t="s">
        <v>28</v>
      </c>
      <c r="K42" s="32"/>
      <c r="L42" s="28"/>
      <c r="M42" s="30" t="s">
        <v>29</v>
      </c>
    </row>
    <row r="43" spans="1:13">
      <c r="A43" s="23" t="s">
        <v>43</v>
      </c>
      <c r="B43" s="23" t="s">
        <v>44</v>
      </c>
      <c r="C43" s="23" t="s">
        <v>168</v>
      </c>
      <c r="D43" s="31"/>
      <c r="E43" s="28"/>
      <c r="F43" s="28"/>
      <c r="H43" s="23" t="s">
        <v>49</v>
      </c>
      <c r="K43" s="32"/>
      <c r="L43" s="28"/>
      <c r="M43" s="28"/>
    </row>
    <row r="44" spans="1:13">
      <c r="A44" s="23" t="s">
        <v>169</v>
      </c>
      <c r="D44" s="31"/>
      <c r="E44" s="28"/>
      <c r="F44" s="28"/>
      <c r="J44" s="25"/>
      <c r="K44" s="30"/>
      <c r="L44" s="28"/>
      <c r="M44" s="28"/>
    </row>
    <row r="45" spans="1:13">
      <c r="D45" s="31"/>
      <c r="E45" s="28"/>
      <c r="F45" s="28"/>
      <c r="J45" s="25"/>
      <c r="K45" s="30"/>
      <c r="L45" s="28"/>
      <c r="M45" s="28"/>
    </row>
    <row r="46" spans="1:13">
      <c r="D46" s="31"/>
      <c r="E46" s="28"/>
      <c r="F46" s="28"/>
      <c r="J46" s="25"/>
      <c r="K46" s="30"/>
      <c r="L46" s="28"/>
      <c r="M46" s="28"/>
    </row>
    <row r="47" spans="1:13">
      <c r="A47" s="23" t="s">
        <v>41</v>
      </c>
      <c r="D47" s="31"/>
      <c r="E47" s="28">
        <v>200089.26</v>
      </c>
      <c r="F47" s="28"/>
      <c r="H47" s="23" t="s">
        <v>202</v>
      </c>
      <c r="K47" s="32"/>
      <c r="L47" s="28"/>
      <c r="M47" s="28">
        <v>1251.8900000000001</v>
      </c>
    </row>
    <row r="48" spans="1:13">
      <c r="A48" s="27" t="s">
        <v>27</v>
      </c>
      <c r="E48" s="30" t="s">
        <v>29</v>
      </c>
      <c r="F48" s="28"/>
      <c r="H48" s="27" t="s">
        <v>28</v>
      </c>
      <c r="K48" s="32"/>
      <c r="L48" s="28"/>
      <c r="M48" s="30" t="s">
        <v>29</v>
      </c>
    </row>
    <row r="49" spans="1:14">
      <c r="A49" s="23" t="s">
        <v>43</v>
      </c>
      <c r="B49" s="23" t="s">
        <v>44</v>
      </c>
      <c r="C49" s="23" t="s">
        <v>165</v>
      </c>
      <c r="D49" s="31"/>
      <c r="E49" s="28"/>
      <c r="F49" s="28"/>
      <c r="H49" s="23" t="s">
        <v>203</v>
      </c>
      <c r="K49" s="32"/>
      <c r="L49" s="28"/>
      <c r="M49" s="28"/>
    </row>
    <row r="50" spans="1:14">
      <c r="D50" s="31"/>
      <c r="E50" s="28"/>
      <c r="F50" s="28"/>
      <c r="J50" s="25"/>
      <c r="K50" s="30"/>
      <c r="L50" s="28"/>
      <c r="M50" s="28"/>
    </row>
    <row r="51" spans="1:14">
      <c r="D51" s="31"/>
      <c r="E51" s="28"/>
      <c r="F51" s="28"/>
      <c r="J51" s="25"/>
      <c r="K51" s="30"/>
    </row>
    <row r="52" spans="1:14">
      <c r="A52" s="23" t="s">
        <v>46</v>
      </c>
      <c r="D52" s="31"/>
      <c r="E52" s="28"/>
      <c r="F52" s="28">
        <v>6218</v>
      </c>
      <c r="H52" s="23" t="s">
        <v>56</v>
      </c>
      <c r="J52" s="25"/>
      <c r="K52" s="30"/>
      <c r="L52" s="28"/>
      <c r="M52" s="30">
        <v>282686.52</v>
      </c>
    </row>
    <row r="53" spans="1:14">
      <c r="A53" s="27" t="s">
        <v>27</v>
      </c>
      <c r="E53" s="28"/>
      <c r="F53" s="29" t="s">
        <v>12</v>
      </c>
      <c r="H53" s="27" t="s">
        <v>28</v>
      </c>
      <c r="J53" s="25"/>
      <c r="K53" s="28"/>
      <c r="L53" s="28"/>
      <c r="M53" s="30" t="s">
        <v>29</v>
      </c>
    </row>
    <row r="54" spans="1:14">
      <c r="A54" s="23" t="s">
        <v>48</v>
      </c>
      <c r="D54" s="31"/>
      <c r="E54" s="28"/>
      <c r="F54" s="30"/>
      <c r="H54" s="23" t="s">
        <v>58</v>
      </c>
      <c r="J54" s="25"/>
      <c r="K54" s="28"/>
      <c r="L54" s="28"/>
      <c r="M54" s="30"/>
    </row>
    <row r="55" spans="1:14">
      <c r="A55" s="27" t="s">
        <v>50</v>
      </c>
      <c r="D55" s="32"/>
      <c r="E55" s="28"/>
      <c r="F55" s="28"/>
      <c r="J55" s="25"/>
      <c r="K55" s="30"/>
      <c r="L55" s="28"/>
      <c r="M55" s="28"/>
    </row>
    <row r="56" spans="1:14">
      <c r="A56" s="23" t="s">
        <v>51</v>
      </c>
      <c r="D56" s="31"/>
      <c r="E56" s="28"/>
      <c r="F56" s="28"/>
      <c r="J56" s="25"/>
      <c r="K56" s="30"/>
      <c r="L56" s="28"/>
      <c r="M56" s="28"/>
    </row>
    <row r="57" spans="1:14">
      <c r="A57" s="27" t="s">
        <v>50</v>
      </c>
      <c r="D57" s="31"/>
      <c r="E57" s="28"/>
      <c r="F57" s="28"/>
      <c r="J57" s="25"/>
      <c r="K57" s="30"/>
      <c r="L57" s="28"/>
      <c r="M57" s="28"/>
    </row>
    <row r="58" spans="1:14">
      <c r="A58" s="23" t="s">
        <v>52</v>
      </c>
      <c r="D58" s="32"/>
      <c r="E58" s="28"/>
      <c r="F58" s="28"/>
      <c r="J58" s="25"/>
      <c r="K58" s="30"/>
      <c r="L58" s="28"/>
      <c r="M58" s="28"/>
    </row>
    <row r="59" spans="1:14">
      <c r="D59" s="32"/>
      <c r="E59" s="28"/>
      <c r="F59" s="28"/>
      <c r="J59" s="25"/>
      <c r="K59" s="30"/>
      <c r="L59" s="28"/>
      <c r="M59" s="28"/>
    </row>
    <row r="60" spans="1:14">
      <c r="D60" s="32"/>
      <c r="E60" s="28"/>
      <c r="F60" s="28"/>
      <c r="J60" s="25"/>
      <c r="K60" s="30"/>
      <c r="L60" s="28"/>
      <c r="M60" s="28"/>
    </row>
    <row r="61" spans="1:14">
      <c r="D61" s="32"/>
      <c r="E61" s="28"/>
      <c r="F61" s="28"/>
      <c r="J61" s="25"/>
      <c r="K61" s="30"/>
      <c r="L61" s="28"/>
      <c r="M61" s="28"/>
    </row>
    <row r="62" spans="1:14">
      <c r="D62" s="32"/>
      <c r="E62" s="28"/>
      <c r="F62" s="28"/>
      <c r="J62" s="25"/>
      <c r="K62" s="30"/>
      <c r="L62" s="28"/>
      <c r="M62" s="28"/>
    </row>
    <row r="63" spans="1:14">
      <c r="A63" s="23" t="s">
        <v>55</v>
      </c>
      <c r="D63" s="31"/>
      <c r="E63" s="28"/>
      <c r="F63" s="28">
        <v>82464.600000000006</v>
      </c>
      <c r="H63" s="23" t="s">
        <v>53</v>
      </c>
      <c r="K63" s="32"/>
      <c r="L63" s="28"/>
      <c r="M63" s="28">
        <v>12035</v>
      </c>
      <c r="N63" s="33"/>
    </row>
    <row r="64" spans="1:14">
      <c r="A64" s="27" t="s">
        <v>27</v>
      </c>
      <c r="E64" s="28"/>
      <c r="F64" s="29" t="s">
        <v>12</v>
      </c>
      <c r="H64" s="27" t="s">
        <v>28</v>
      </c>
      <c r="K64" s="32"/>
      <c r="L64" s="28"/>
      <c r="M64" s="30" t="s">
        <v>29</v>
      </c>
      <c r="N64" s="33"/>
    </row>
    <row r="65" spans="1:14">
      <c r="A65" s="23" t="s">
        <v>57</v>
      </c>
      <c r="D65" s="31"/>
      <c r="E65" s="28"/>
      <c r="F65" s="30"/>
      <c r="H65" s="23" t="s">
        <v>54</v>
      </c>
      <c r="K65" s="32"/>
      <c r="L65" s="28"/>
      <c r="M65" s="28"/>
      <c r="N65" s="33"/>
    </row>
    <row r="66" spans="1:14">
      <c r="D66" s="32"/>
      <c r="E66" s="28"/>
      <c r="F66" s="28"/>
      <c r="J66" s="25"/>
      <c r="K66" s="28"/>
      <c r="L66" s="28"/>
      <c r="M66" s="30"/>
      <c r="N66" s="33"/>
    </row>
    <row r="67" spans="1:14">
      <c r="D67" s="32"/>
      <c r="E67" s="28"/>
      <c r="F67" s="28"/>
      <c r="J67" s="25"/>
      <c r="K67" s="30"/>
      <c r="L67" s="28"/>
      <c r="M67" s="28"/>
    </row>
    <row r="68" spans="1:14">
      <c r="A68" s="23" t="s">
        <v>59</v>
      </c>
      <c r="D68" s="32"/>
      <c r="E68" s="28"/>
      <c r="F68" s="28">
        <v>5500</v>
      </c>
      <c r="H68" s="23" t="s">
        <v>206</v>
      </c>
      <c r="K68" s="32"/>
      <c r="L68" s="28"/>
      <c r="M68" s="28">
        <v>66471.44</v>
      </c>
      <c r="N68" s="33"/>
    </row>
    <row r="69" spans="1:14">
      <c r="A69" s="27" t="s">
        <v>27</v>
      </c>
      <c r="D69" s="32"/>
      <c r="E69" s="28"/>
      <c r="F69" s="29" t="s">
        <v>12</v>
      </c>
      <c r="H69" s="27" t="s">
        <v>27</v>
      </c>
      <c r="K69" s="32"/>
      <c r="L69" s="28"/>
      <c r="M69" s="30" t="s">
        <v>12</v>
      </c>
      <c r="N69" s="33"/>
    </row>
    <row r="70" spans="1:14">
      <c r="A70" s="23" t="s">
        <v>166</v>
      </c>
      <c r="D70" s="32"/>
      <c r="E70" s="28"/>
      <c r="F70" s="30"/>
      <c r="H70" s="23" t="s">
        <v>207</v>
      </c>
      <c r="K70" s="32"/>
      <c r="L70" s="28"/>
      <c r="M70" s="28"/>
      <c r="N70" s="33"/>
    </row>
    <row r="71" spans="1:14">
      <c r="D71" s="32"/>
      <c r="E71" s="28"/>
      <c r="F71" s="30"/>
      <c r="J71" s="25"/>
      <c r="K71" s="28"/>
      <c r="L71" s="28"/>
      <c r="M71" s="30"/>
      <c r="N71" s="33"/>
    </row>
    <row r="72" spans="1:14">
      <c r="D72" s="31"/>
      <c r="E72" s="28"/>
      <c r="F72" s="30"/>
      <c r="K72" s="32"/>
      <c r="L72" s="28"/>
      <c r="M72" s="28"/>
      <c r="N72" s="33"/>
    </row>
    <row r="73" spans="1:14">
      <c r="A73" s="23" t="s">
        <v>60</v>
      </c>
      <c r="D73" s="32"/>
      <c r="E73" s="28"/>
      <c r="F73" s="28">
        <v>19099.66</v>
      </c>
      <c r="K73" s="32"/>
      <c r="L73" s="28"/>
      <c r="M73" s="28"/>
      <c r="N73" s="33"/>
    </row>
    <row r="74" spans="1:14">
      <c r="A74" s="27" t="s">
        <v>27</v>
      </c>
      <c r="D74" s="32"/>
      <c r="E74" s="28"/>
      <c r="F74" s="30" t="s">
        <v>7</v>
      </c>
      <c r="H74" s="27"/>
      <c r="K74" s="32"/>
      <c r="L74" s="28"/>
      <c r="M74" s="30"/>
      <c r="N74" s="33"/>
    </row>
    <row r="75" spans="1:14">
      <c r="A75" s="23" t="s">
        <v>61</v>
      </c>
      <c r="D75" s="32"/>
      <c r="E75" s="28"/>
      <c r="F75" s="28"/>
      <c r="K75" s="32"/>
      <c r="L75" s="28"/>
      <c r="M75" s="28"/>
      <c r="N75" s="33"/>
    </row>
    <row r="76" spans="1:14">
      <c r="D76" s="32"/>
      <c r="E76" s="28"/>
      <c r="F76" s="30"/>
      <c r="H76" s="27"/>
      <c r="J76" s="25"/>
      <c r="K76" s="28"/>
      <c r="L76" s="28"/>
      <c r="M76" s="30"/>
      <c r="N76" s="33"/>
    </row>
    <row r="77" spans="1:14">
      <c r="D77" s="32"/>
      <c r="E77" s="28"/>
      <c r="F77" s="30"/>
      <c r="K77" s="32"/>
      <c r="L77" s="28"/>
      <c r="M77" s="28"/>
      <c r="N77" s="33"/>
    </row>
    <row r="78" spans="1:14">
      <c r="A78" s="23" t="s">
        <v>62</v>
      </c>
      <c r="D78" s="31"/>
      <c r="E78" s="28"/>
      <c r="F78" s="28">
        <v>6.5</v>
      </c>
      <c r="J78" s="25"/>
      <c r="K78" s="28"/>
      <c r="L78" s="28"/>
      <c r="M78" s="28"/>
      <c r="N78" s="33"/>
    </row>
    <row r="79" spans="1:14">
      <c r="A79" s="27" t="s">
        <v>27</v>
      </c>
      <c r="E79" s="28"/>
      <c r="F79" s="29" t="s">
        <v>12</v>
      </c>
      <c r="H79" s="27"/>
      <c r="J79" s="25"/>
      <c r="K79" s="28"/>
      <c r="L79" s="28"/>
      <c r="M79" s="30"/>
      <c r="N79" s="33"/>
    </row>
    <row r="80" spans="1:14">
      <c r="A80" s="23" t="s">
        <v>63</v>
      </c>
      <c r="D80" s="31"/>
      <c r="E80" s="28"/>
      <c r="F80" s="30"/>
      <c r="J80" s="25"/>
      <c r="K80" s="28"/>
      <c r="L80" s="28"/>
      <c r="M80" s="28"/>
      <c r="N80" s="33"/>
    </row>
    <row r="81" spans="1:14">
      <c r="D81" s="32"/>
      <c r="E81" s="28"/>
      <c r="F81" s="30"/>
      <c r="J81" s="25"/>
      <c r="K81" s="28"/>
      <c r="L81" s="28"/>
      <c r="M81" s="28"/>
      <c r="N81" s="33"/>
    </row>
    <row r="82" spans="1:14">
      <c r="D82" s="32"/>
      <c r="E82" s="28"/>
      <c r="F82" s="28"/>
      <c r="J82" s="25"/>
      <c r="K82" s="30"/>
      <c r="L82" s="28"/>
      <c r="M82" s="30"/>
      <c r="N82" s="33"/>
    </row>
    <row r="83" spans="1:14">
      <c r="A83" s="23" t="s">
        <v>64</v>
      </c>
      <c r="D83" s="31"/>
      <c r="E83" s="28"/>
      <c r="F83" s="28">
        <f>SUM(D85:D86)</f>
        <v>51668.49</v>
      </c>
      <c r="J83" s="25"/>
      <c r="K83" s="28"/>
      <c r="L83" s="28"/>
      <c r="M83" s="30"/>
      <c r="N83" s="33"/>
    </row>
    <row r="84" spans="1:14">
      <c r="A84" s="27" t="s">
        <v>27</v>
      </c>
      <c r="E84" s="28"/>
      <c r="F84" s="29" t="s">
        <v>12</v>
      </c>
      <c r="H84" s="27"/>
      <c r="J84" s="25"/>
      <c r="K84" s="28"/>
      <c r="L84" s="28"/>
      <c r="M84" s="30"/>
      <c r="N84" s="33"/>
    </row>
    <row r="85" spans="1:14">
      <c r="A85" s="23" t="s">
        <v>65</v>
      </c>
      <c r="D85" s="31">
        <v>50</v>
      </c>
      <c r="E85" s="28"/>
      <c r="F85" s="30"/>
      <c r="J85" s="25"/>
      <c r="K85" s="28"/>
      <c r="L85" s="28"/>
      <c r="M85" s="28"/>
      <c r="N85" s="33"/>
    </row>
    <row r="86" spans="1:14">
      <c r="A86" s="23" t="s">
        <v>66</v>
      </c>
      <c r="D86" s="31">
        <v>51618.49</v>
      </c>
      <c r="E86" s="28"/>
      <c r="F86" s="28"/>
      <c r="J86" s="25"/>
      <c r="K86" s="30"/>
      <c r="L86" s="28"/>
      <c r="M86" s="30"/>
      <c r="N86" s="33"/>
    </row>
    <row r="87" spans="1:14">
      <c r="D87" s="32" t="s">
        <v>2</v>
      </c>
      <c r="E87" s="28"/>
      <c r="F87" s="28"/>
      <c r="J87" s="25"/>
      <c r="K87" s="28"/>
      <c r="L87" s="28"/>
      <c r="M87" s="28"/>
      <c r="N87" s="33"/>
    </row>
    <row r="88" spans="1:14">
      <c r="D88" s="32"/>
      <c r="E88" s="28"/>
      <c r="F88" s="28"/>
      <c r="K88" s="32"/>
      <c r="L88" s="28"/>
      <c r="M88" s="28"/>
      <c r="N88" s="33"/>
    </row>
    <row r="89" spans="1:14">
      <c r="A89" s="23" t="s">
        <v>67</v>
      </c>
      <c r="D89" s="32"/>
      <c r="E89" s="28"/>
      <c r="F89" s="28">
        <f>SUM(D91:D92)</f>
        <v>51668.49</v>
      </c>
      <c r="H89" s="27"/>
      <c r="K89" s="32"/>
      <c r="L89" s="28"/>
      <c r="M89" s="30"/>
      <c r="N89" s="33"/>
    </row>
    <row r="90" spans="1:14">
      <c r="A90" s="27" t="s">
        <v>27</v>
      </c>
      <c r="E90" s="28"/>
      <c r="F90" s="29" t="s">
        <v>12</v>
      </c>
      <c r="K90" s="32"/>
      <c r="L90" s="28"/>
      <c r="M90" s="28"/>
      <c r="N90" s="33"/>
    </row>
    <row r="91" spans="1:14">
      <c r="A91" s="23" t="s">
        <v>65</v>
      </c>
      <c r="D91" s="31">
        <v>50</v>
      </c>
      <c r="E91" s="28"/>
      <c r="F91" s="30"/>
      <c r="J91" s="25"/>
      <c r="K91" s="30"/>
      <c r="L91" s="28"/>
      <c r="M91" s="28"/>
      <c r="N91" s="33"/>
    </row>
    <row r="92" spans="1:14">
      <c r="A92" s="23" t="s">
        <v>66</v>
      </c>
      <c r="D92" s="31">
        <v>51618.49</v>
      </c>
      <c r="E92" s="28"/>
      <c r="F92" s="28"/>
      <c r="J92" s="25"/>
      <c r="K92" s="30"/>
      <c r="L92" s="28"/>
      <c r="M92" s="28"/>
      <c r="N92" s="33"/>
    </row>
    <row r="93" spans="1:14">
      <c r="D93" s="32" t="s">
        <v>12</v>
      </c>
      <c r="E93" s="28"/>
      <c r="F93" s="28"/>
      <c r="J93" s="25"/>
      <c r="K93" s="30"/>
      <c r="L93" s="28"/>
      <c r="M93" s="28"/>
      <c r="N93" s="33"/>
    </row>
    <row r="94" spans="1:14">
      <c r="D94" s="31"/>
      <c r="E94" s="28"/>
      <c r="F94" s="28"/>
      <c r="J94" s="25"/>
      <c r="K94" s="30"/>
      <c r="L94" s="28"/>
      <c r="M94" s="28"/>
      <c r="N94" s="33"/>
    </row>
    <row r="95" spans="1:14">
      <c r="D95" s="31"/>
      <c r="E95" s="28"/>
      <c r="F95" s="28"/>
      <c r="J95" s="25"/>
      <c r="K95" s="30"/>
      <c r="L95" s="28"/>
      <c r="M95" s="28"/>
      <c r="N95" s="33"/>
    </row>
    <row r="96" spans="1:14">
      <c r="D96" s="31"/>
      <c r="E96" s="28"/>
      <c r="F96" s="28"/>
      <c r="J96" s="25"/>
      <c r="K96" s="30"/>
      <c r="L96" s="28"/>
      <c r="M96" s="28"/>
      <c r="N96" s="33"/>
    </row>
    <row r="97" spans="1:14">
      <c r="A97" s="27" t="s">
        <v>68</v>
      </c>
      <c r="D97" s="31"/>
      <c r="E97" s="33"/>
      <c r="F97" s="28"/>
      <c r="K97" s="32"/>
      <c r="L97" s="28"/>
      <c r="M97" s="28"/>
    </row>
    <row r="98" spans="1:14">
      <c r="A98" s="23" t="s">
        <v>9</v>
      </c>
      <c r="E98" s="33"/>
      <c r="F98" s="28">
        <f>SUM(F11+F23+F52+F63+F68+F73+F77+F78+F83-F89)</f>
        <v>623422.9800000001</v>
      </c>
      <c r="K98" s="32"/>
      <c r="L98" s="28"/>
      <c r="M98" s="28">
        <f>SUM(M11+M23+M34+M41+M47+M52+M63+M68)</f>
        <v>623422.98</v>
      </c>
    </row>
    <row r="99" spans="1:14">
      <c r="A99" s="27" t="s">
        <v>69</v>
      </c>
      <c r="E99" s="33"/>
      <c r="F99" s="28"/>
      <c r="K99" s="32"/>
      <c r="L99" s="28"/>
      <c r="M99" s="28"/>
    </row>
    <row r="100" spans="1:14">
      <c r="E100" s="33"/>
      <c r="F100" s="28"/>
      <c r="J100" s="25"/>
      <c r="K100" s="30"/>
      <c r="L100" s="28"/>
      <c r="M100" s="30"/>
    </row>
    <row r="101" spans="1:14">
      <c r="E101" s="33"/>
      <c r="F101" s="28"/>
      <c r="J101" s="25"/>
      <c r="K101" s="28"/>
      <c r="L101" s="28"/>
      <c r="M101" s="28"/>
      <c r="N101" s="33"/>
    </row>
    <row r="102" spans="1:14">
      <c r="E102" s="33"/>
      <c r="F102" s="28"/>
      <c r="H102" s="27"/>
      <c r="J102" s="25"/>
      <c r="K102" s="30"/>
      <c r="L102" s="28"/>
      <c r="M102" s="30"/>
      <c r="N102" s="33"/>
    </row>
    <row r="103" spans="1:14">
      <c r="E103" s="33"/>
      <c r="F103" s="28"/>
      <c r="K103" s="30"/>
      <c r="L103" s="28"/>
      <c r="M103" s="28"/>
      <c r="N103" s="33"/>
    </row>
    <row r="104" spans="1:14">
      <c r="E104" s="33"/>
      <c r="F104" s="28"/>
      <c r="J104" s="25"/>
      <c r="K104" s="30"/>
      <c r="L104" s="28"/>
      <c r="M104" s="28"/>
      <c r="N104" s="33"/>
    </row>
    <row r="105" spans="1:14">
      <c r="E105" s="33"/>
      <c r="F105" s="28"/>
      <c r="K105" s="30"/>
      <c r="L105" s="28"/>
      <c r="M105" s="28"/>
    </row>
    <row r="106" spans="1:14">
      <c r="E106" s="33"/>
      <c r="F106" s="28"/>
      <c r="J106" s="25"/>
      <c r="K106" s="30"/>
      <c r="L106" s="28"/>
      <c r="M106" s="28"/>
    </row>
    <row r="107" spans="1:14">
      <c r="E107" s="33"/>
      <c r="F107" s="28"/>
      <c r="K107" s="32"/>
      <c r="L107" s="28"/>
      <c r="M107" s="30"/>
    </row>
    <row r="108" spans="1:14">
      <c r="E108" s="33"/>
      <c r="F108" s="28"/>
      <c r="H108" s="27"/>
      <c r="K108" s="32"/>
      <c r="L108" s="28"/>
      <c r="M108" s="28"/>
    </row>
    <row r="109" spans="1:14">
      <c r="E109" s="33"/>
      <c r="F109" s="28"/>
      <c r="K109" s="32"/>
      <c r="L109" s="28"/>
      <c r="M109" s="28"/>
    </row>
    <row r="110" spans="1:14">
      <c r="E110" s="33"/>
      <c r="F110" s="28"/>
      <c r="K110" s="32"/>
      <c r="L110" s="28"/>
      <c r="M110" s="28"/>
    </row>
    <row r="111" spans="1:14">
      <c r="E111" s="33"/>
      <c r="F111" s="28"/>
      <c r="J111" s="25"/>
      <c r="K111" s="28"/>
      <c r="L111" s="28"/>
      <c r="M111" s="28"/>
    </row>
    <row r="112" spans="1:14">
      <c r="F112" s="28"/>
      <c r="J112" s="25"/>
      <c r="K112" s="28"/>
      <c r="L112" s="28"/>
      <c r="M112" s="28"/>
    </row>
    <row r="113" spans="6:13">
      <c r="F113" s="28"/>
      <c r="J113" s="25"/>
      <c r="K113" s="30"/>
      <c r="L113" s="28"/>
      <c r="M113" s="28"/>
    </row>
    <row r="114" spans="6:13">
      <c r="F114" s="28"/>
      <c r="H114" s="27"/>
      <c r="J114" s="25"/>
      <c r="K114" s="30"/>
      <c r="L114" s="28"/>
      <c r="M114" s="28"/>
    </row>
    <row r="115" spans="6:13">
      <c r="J115" s="25"/>
      <c r="K115" s="28"/>
      <c r="L115" s="28"/>
      <c r="M115" s="30"/>
    </row>
    <row r="116" spans="6:13">
      <c r="J116" s="25"/>
      <c r="K116" s="28"/>
      <c r="L116" s="28"/>
      <c r="M116" s="28"/>
    </row>
    <row r="117" spans="6:13">
      <c r="J117" s="25"/>
      <c r="K117" s="28"/>
      <c r="L117" s="28"/>
      <c r="M117" s="28"/>
    </row>
    <row r="118" spans="6:13">
      <c r="K118" s="28"/>
      <c r="L118" s="28"/>
      <c r="M118" s="30"/>
    </row>
    <row r="119" spans="6:13">
      <c r="K119" s="30"/>
      <c r="L119" s="28"/>
      <c r="M119" s="30"/>
    </row>
    <row r="120" spans="6:13">
      <c r="H120" s="27"/>
      <c r="J120" s="25"/>
      <c r="K120" s="30"/>
      <c r="L120" s="28"/>
      <c r="M120" s="28"/>
    </row>
    <row r="121" spans="6:13">
      <c r="J121" s="25"/>
      <c r="K121" s="30"/>
      <c r="L121" s="28"/>
      <c r="M121" s="28"/>
    </row>
    <row r="122" spans="6:13">
      <c r="J122" s="25"/>
      <c r="K122" s="28"/>
      <c r="L122" s="28"/>
      <c r="M122" s="30"/>
    </row>
    <row r="123" spans="6:13">
      <c r="J123" s="25"/>
      <c r="K123" s="28"/>
      <c r="L123" s="28"/>
      <c r="M123" s="28"/>
    </row>
    <row r="124" spans="6:13">
      <c r="K124" s="28"/>
      <c r="L124" s="28"/>
      <c r="M124" s="30"/>
    </row>
    <row r="125" spans="6:13">
      <c r="K125" s="28"/>
      <c r="L125" s="28"/>
      <c r="M125" s="30"/>
    </row>
    <row r="126" spans="6:13">
      <c r="K126" s="28"/>
      <c r="L126" s="28"/>
      <c r="M126" s="30"/>
    </row>
    <row r="127" spans="6:13">
      <c r="H127" s="27"/>
      <c r="J127" s="25"/>
      <c r="K127" s="28"/>
      <c r="L127" s="28"/>
      <c r="M127" s="30"/>
    </row>
    <row r="128" spans="6:13">
      <c r="J128" s="25"/>
      <c r="K128" s="28"/>
      <c r="L128" s="28"/>
      <c r="M128" s="28"/>
    </row>
    <row r="129" spans="8:13">
      <c r="J129" s="25"/>
      <c r="K129" s="28"/>
      <c r="L129" s="28"/>
      <c r="M129" s="30"/>
    </row>
    <row r="130" spans="8:13">
      <c r="K130" s="28"/>
      <c r="L130" s="28"/>
      <c r="M130" s="28"/>
    </row>
    <row r="131" spans="8:13">
      <c r="K131" s="28"/>
      <c r="L131" s="28"/>
      <c r="M131" s="30"/>
    </row>
    <row r="132" spans="8:13">
      <c r="K132" s="28"/>
      <c r="L132" s="28"/>
      <c r="M132" s="30"/>
    </row>
    <row r="133" spans="8:13">
      <c r="K133" s="28"/>
      <c r="L133" s="28"/>
      <c r="M133" s="28"/>
    </row>
    <row r="134" spans="8:13">
      <c r="H134" s="27"/>
      <c r="K134" s="28"/>
      <c r="L134" s="28"/>
      <c r="M134" s="30"/>
    </row>
    <row r="135" spans="8:13">
      <c r="K135" s="28"/>
      <c r="L135" s="28"/>
      <c r="M135" s="30"/>
    </row>
    <row r="136" spans="8:13">
      <c r="K136" s="28"/>
      <c r="L136" s="28"/>
      <c r="M136" s="28"/>
    </row>
    <row r="137" spans="8:13">
      <c r="K137" s="28"/>
      <c r="L137" s="28"/>
      <c r="M137" s="28"/>
    </row>
    <row r="138" spans="8:13">
      <c r="K138" s="28"/>
      <c r="L138" s="28"/>
      <c r="M138" s="30"/>
    </row>
    <row r="139" spans="8:13">
      <c r="K139" s="28"/>
      <c r="L139" s="28"/>
      <c r="M139" s="30"/>
    </row>
    <row r="140" spans="8:13">
      <c r="J140" s="25"/>
      <c r="K140" s="28"/>
      <c r="L140" s="28"/>
      <c r="M140" s="30"/>
    </row>
    <row r="141" spans="8:13">
      <c r="J141" s="25"/>
      <c r="K141" s="30"/>
      <c r="L141" s="28"/>
      <c r="M141" s="30"/>
    </row>
    <row r="142" spans="8:13">
      <c r="J142" s="25"/>
      <c r="K142" s="30"/>
      <c r="L142" s="28"/>
      <c r="M142" s="30"/>
    </row>
    <row r="143" spans="8:13">
      <c r="J143" s="25"/>
      <c r="K143" s="30"/>
      <c r="L143" s="28"/>
      <c r="M143" s="28"/>
    </row>
    <row r="144" spans="8:13">
      <c r="J144" s="25"/>
      <c r="K144" s="30"/>
      <c r="L144" s="28"/>
      <c r="M144" s="28"/>
    </row>
    <row r="145" spans="8:13">
      <c r="J145" s="25"/>
      <c r="K145" s="30"/>
      <c r="L145" s="28"/>
      <c r="M145" s="28"/>
    </row>
    <row r="146" spans="8:13">
      <c r="K146" s="28"/>
      <c r="L146" s="28"/>
      <c r="M146" s="28"/>
    </row>
    <row r="147" spans="8:13">
      <c r="K147" s="28"/>
      <c r="L147" s="28"/>
      <c r="M147" s="28"/>
    </row>
    <row r="148" spans="8:13">
      <c r="K148" s="28"/>
      <c r="L148" s="28"/>
      <c r="M148" s="28"/>
    </row>
    <row r="149" spans="8:13">
      <c r="J149" s="25"/>
      <c r="K149" s="28"/>
      <c r="L149" s="28"/>
      <c r="M149" s="30"/>
    </row>
    <row r="150" spans="8:13">
      <c r="J150" s="25"/>
      <c r="K150" s="28"/>
      <c r="L150" s="28"/>
      <c r="M150" s="28"/>
    </row>
    <row r="151" spans="8:13">
      <c r="J151" s="25"/>
      <c r="K151" s="28"/>
      <c r="L151" s="28"/>
      <c r="M151" s="28"/>
    </row>
    <row r="152" spans="8:13">
      <c r="H152" s="27"/>
      <c r="J152" s="25"/>
      <c r="K152" s="30"/>
      <c r="L152" s="28"/>
      <c r="M152" s="28"/>
    </row>
    <row r="153" spans="8:13">
      <c r="J153" s="25"/>
      <c r="K153" s="30"/>
      <c r="L153" s="28"/>
      <c r="M153" s="28"/>
    </row>
    <row r="154" spans="8:13">
      <c r="J154" s="25"/>
      <c r="K154" s="30"/>
      <c r="L154" s="28"/>
      <c r="M154" s="30"/>
    </row>
    <row r="155" spans="8:13">
      <c r="J155" s="25"/>
      <c r="K155" s="28"/>
      <c r="L155" s="28"/>
      <c r="M155" s="30"/>
    </row>
    <row r="156" spans="8:13">
      <c r="H156" s="27"/>
      <c r="J156" s="25"/>
      <c r="K156" s="28"/>
      <c r="L156" s="28"/>
      <c r="M156" s="28"/>
    </row>
    <row r="157" spans="8:13">
      <c r="J157" s="25"/>
      <c r="K157" s="28"/>
      <c r="L157" s="28"/>
      <c r="M157" s="30"/>
    </row>
    <row r="158" spans="8:13">
      <c r="J158" s="25"/>
      <c r="K158" s="28"/>
      <c r="L158" s="28"/>
      <c r="M158" s="30"/>
    </row>
    <row r="159" spans="8:13">
      <c r="J159" s="25"/>
      <c r="K159" s="28"/>
      <c r="L159" s="28"/>
      <c r="M159" s="28"/>
    </row>
    <row r="160" spans="8:13">
      <c r="J160" s="25"/>
      <c r="K160" s="28"/>
      <c r="L160" s="28"/>
      <c r="M160" s="30"/>
    </row>
    <row r="161" spans="10:13">
      <c r="J161" s="25"/>
      <c r="K161" s="28"/>
      <c r="L161" s="28"/>
      <c r="M161" s="30"/>
    </row>
    <row r="162" spans="10:13">
      <c r="J162" s="25"/>
      <c r="K162" s="28"/>
      <c r="L162" s="28"/>
      <c r="M162" s="30"/>
    </row>
    <row r="163" spans="10:13">
      <c r="J163" s="25"/>
      <c r="K163" s="28"/>
      <c r="L163" s="28"/>
      <c r="M163" s="30"/>
    </row>
    <row r="164" spans="10:13">
      <c r="J164" s="25"/>
      <c r="L164" s="28"/>
      <c r="M164" s="28"/>
    </row>
    <row r="165" spans="10:13">
      <c r="J165" s="25"/>
      <c r="L165" s="28"/>
      <c r="M165" s="30"/>
    </row>
    <row r="166" spans="10:13">
      <c r="J166" s="25"/>
      <c r="L166" s="28"/>
      <c r="M166" s="28"/>
    </row>
    <row r="167" spans="10:13">
      <c r="J167" s="25"/>
      <c r="L167" s="25"/>
      <c r="M167" s="28"/>
    </row>
    <row r="168" spans="10:13">
      <c r="J168" s="25"/>
      <c r="L168" s="25"/>
      <c r="M168" s="28"/>
    </row>
    <row r="169" spans="10:13">
      <c r="J169" s="25"/>
      <c r="L169" s="25"/>
      <c r="M169" s="28"/>
    </row>
    <row r="170" spans="10:13">
      <c r="J170" s="25"/>
      <c r="L170" s="25"/>
      <c r="M170" s="28"/>
    </row>
    <row r="171" spans="10:13">
      <c r="J171" s="25"/>
      <c r="L171" s="25"/>
      <c r="M171" s="28"/>
    </row>
    <row r="172" spans="10:13">
      <c r="J172" s="25"/>
      <c r="L172" s="25"/>
      <c r="M172" s="30"/>
    </row>
    <row r="173" spans="10:13">
      <c r="J173" s="25"/>
      <c r="L173" s="25"/>
      <c r="M173" s="28"/>
    </row>
    <row r="174" spans="10:13">
      <c r="J174" s="25"/>
      <c r="L174" s="25"/>
      <c r="M174" s="28"/>
    </row>
    <row r="175" spans="10:13">
      <c r="J175" s="25"/>
      <c r="L175" s="25"/>
      <c r="M175" s="30"/>
    </row>
    <row r="176" spans="10:13">
      <c r="J176" s="25"/>
      <c r="L176" s="25"/>
      <c r="M176" s="28"/>
    </row>
    <row r="177" spans="10:13">
      <c r="J177" s="25"/>
      <c r="L177" s="25"/>
      <c r="M177" s="28"/>
    </row>
    <row r="178" spans="10:13">
      <c r="J178" s="25"/>
      <c r="L178" s="25"/>
      <c r="M178" s="28"/>
    </row>
    <row r="179" spans="10:13">
      <c r="J179" s="25"/>
      <c r="L179" s="25"/>
      <c r="M179" s="25"/>
    </row>
    <row r="180" spans="10:13">
      <c r="J180" s="25"/>
      <c r="L180" s="25"/>
      <c r="M180" s="25"/>
    </row>
    <row r="181" spans="10:13">
      <c r="J181" s="25"/>
      <c r="L181" s="25"/>
      <c r="M181" s="25"/>
    </row>
    <row r="182" spans="10:13">
      <c r="J182" s="25"/>
      <c r="L182" s="25"/>
      <c r="M182" s="25"/>
    </row>
    <row r="183" spans="10:13">
      <c r="J183" s="25"/>
      <c r="L183" s="25"/>
      <c r="M183" s="25"/>
    </row>
    <row r="184" spans="10:13">
      <c r="J184" s="25"/>
      <c r="L184" s="25"/>
      <c r="M184" s="30"/>
    </row>
    <row r="185" spans="10:13">
      <c r="J185" s="25"/>
      <c r="L185" s="25"/>
      <c r="M185" s="25"/>
    </row>
    <row r="186" spans="10:13">
      <c r="J186" s="25"/>
      <c r="L186" s="25"/>
      <c r="M186" s="25"/>
    </row>
    <row r="187" spans="10:13">
      <c r="J187" s="25"/>
      <c r="L187" s="25"/>
      <c r="M187" s="25"/>
    </row>
    <row r="188" spans="10:13">
      <c r="J188" s="25"/>
      <c r="L188" s="25"/>
      <c r="M188" s="25"/>
    </row>
    <row r="189" spans="10:13">
      <c r="J189" s="25"/>
      <c r="L189" s="25"/>
      <c r="M189" s="25"/>
    </row>
    <row r="190" spans="10:13">
      <c r="J190" s="25"/>
      <c r="L190" s="25"/>
      <c r="M190" s="25"/>
    </row>
    <row r="191" spans="10:13">
      <c r="J191" s="25"/>
      <c r="L191" s="25"/>
      <c r="M191" s="25"/>
    </row>
    <row r="192" spans="10:13">
      <c r="J192" s="25"/>
      <c r="L192" s="25"/>
      <c r="M192" s="25"/>
    </row>
    <row r="193" spans="10:13">
      <c r="J193" s="25"/>
      <c r="L193" s="25"/>
      <c r="M193" s="25"/>
    </row>
    <row r="194" spans="10:13">
      <c r="J194" s="25"/>
      <c r="L194" s="25"/>
      <c r="M194" s="25"/>
    </row>
    <row r="195" spans="10:13">
      <c r="J195" s="25"/>
      <c r="L195" s="25"/>
      <c r="M195" s="25"/>
    </row>
    <row r="196" spans="10:13">
      <c r="J196" s="25"/>
      <c r="L196" s="25"/>
      <c r="M196" s="25"/>
    </row>
    <row r="197" spans="10:13">
      <c r="J197" s="25"/>
      <c r="L197" s="25"/>
      <c r="M197" s="25"/>
    </row>
    <row r="198" spans="10:13">
      <c r="J198" s="25"/>
      <c r="L198" s="25"/>
      <c r="M198" s="25"/>
    </row>
    <row r="199" spans="10:13">
      <c r="J199" s="25"/>
      <c r="L199" s="25"/>
      <c r="M199" s="25"/>
    </row>
    <row r="200" spans="10:13">
      <c r="J200" s="25"/>
      <c r="L200" s="25"/>
      <c r="M200" s="25"/>
    </row>
    <row r="201" spans="10:13">
      <c r="J201" s="25"/>
      <c r="L201" s="25"/>
      <c r="M201" s="25"/>
    </row>
    <row r="202" spans="10:13">
      <c r="J202" s="25"/>
      <c r="L202" s="25"/>
      <c r="M202" s="25"/>
    </row>
    <row r="203" spans="10:13">
      <c r="J203" s="25"/>
      <c r="L203" s="25"/>
      <c r="M203" s="25"/>
    </row>
    <row r="204" spans="10:13">
      <c r="J204" s="25"/>
      <c r="L204" s="25"/>
      <c r="M204" s="25"/>
    </row>
    <row r="205" spans="10:13">
      <c r="J205" s="25"/>
      <c r="L205" s="25"/>
      <c r="M205" s="25"/>
    </row>
    <row r="206" spans="10:13">
      <c r="J206" s="25"/>
      <c r="L206" s="25"/>
      <c r="M206" s="25"/>
    </row>
    <row r="207" spans="10:13">
      <c r="J207" s="25"/>
      <c r="L207" s="25"/>
      <c r="M207" s="25"/>
    </row>
    <row r="208" spans="10:13">
      <c r="J208" s="25"/>
      <c r="L208" s="25"/>
      <c r="M208" s="25"/>
    </row>
    <row r="209" spans="10:13">
      <c r="J209" s="25"/>
      <c r="L209" s="25"/>
      <c r="M209" s="25"/>
    </row>
    <row r="210" spans="10:13">
      <c r="J210" s="25"/>
      <c r="L210" s="25"/>
      <c r="M210" s="25"/>
    </row>
    <row r="211" spans="10:13">
      <c r="J211" s="25"/>
      <c r="L211" s="25"/>
      <c r="M211" s="25"/>
    </row>
    <row r="212" spans="10:13">
      <c r="J212" s="25"/>
      <c r="L212" s="25"/>
      <c r="M212" s="25"/>
    </row>
    <row r="213" spans="10:13">
      <c r="J213" s="25"/>
      <c r="L213" s="25"/>
      <c r="M213" s="25"/>
    </row>
    <row r="214" spans="10:13">
      <c r="J214" s="25"/>
      <c r="L214" s="25"/>
      <c r="M214" s="25"/>
    </row>
    <row r="215" spans="10:13">
      <c r="J215" s="25"/>
      <c r="L215" s="25"/>
      <c r="M215" s="25"/>
    </row>
    <row r="216" spans="10:13">
      <c r="J216" s="25"/>
      <c r="L216" s="25"/>
      <c r="M216" s="25"/>
    </row>
    <row r="217" spans="10:13">
      <c r="J217" s="25"/>
      <c r="L217" s="25"/>
      <c r="M217" s="25"/>
    </row>
    <row r="218" spans="10:13">
      <c r="L218" s="25"/>
      <c r="M218" s="25"/>
    </row>
    <row r="219" spans="10:13">
      <c r="L219" s="25"/>
      <c r="M219" s="25"/>
    </row>
    <row r="220" spans="10:13">
      <c r="L220" s="25"/>
      <c r="M220" s="25"/>
    </row>
    <row r="221" spans="10:13">
      <c r="L221" s="25"/>
      <c r="M221" s="25"/>
    </row>
    <row r="222" spans="10:13">
      <c r="L222" s="25"/>
      <c r="M222" s="25"/>
    </row>
    <row r="223" spans="10:13">
      <c r="L223" s="25"/>
      <c r="M223" s="25"/>
    </row>
    <row r="224" spans="10:13">
      <c r="L224" s="25"/>
      <c r="M224" s="25"/>
    </row>
    <row r="225" spans="12:13">
      <c r="L225" s="25"/>
      <c r="M225" s="25"/>
    </row>
    <row r="226" spans="12:13">
      <c r="L226" s="25"/>
      <c r="M226" s="25"/>
    </row>
    <row r="227" spans="12:13">
      <c r="L227" s="25"/>
      <c r="M227" s="25"/>
    </row>
    <row r="228" spans="12:13">
      <c r="M228" s="25"/>
    </row>
    <row r="229" spans="12:13">
      <c r="M229" s="25"/>
    </row>
    <row r="230" spans="12:13">
      <c r="M230" s="25"/>
    </row>
    <row r="231" spans="12:13">
      <c r="M231" s="25"/>
    </row>
    <row r="232" spans="12:13">
      <c r="M232" s="25"/>
    </row>
    <row r="233" spans="12:13">
      <c r="M233" s="25"/>
    </row>
    <row r="234" spans="12:13">
      <c r="M234" s="25"/>
    </row>
    <row r="235" spans="12:13">
      <c r="M235" s="25"/>
    </row>
    <row r="236" spans="12:13">
      <c r="M236" s="25"/>
    </row>
    <row r="237" spans="12:13">
      <c r="M237" s="25"/>
    </row>
    <row r="238" spans="12:13">
      <c r="M238" s="25"/>
    </row>
    <row r="239" spans="12:13">
      <c r="M239" s="25"/>
    </row>
    <row r="240" spans="12:13">
      <c r="M240" s="25"/>
    </row>
    <row r="241" spans="13:13">
      <c r="M241" s="25"/>
    </row>
  </sheetData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workbookViewId="0">
      <selection activeCell="B29" sqref="B29"/>
    </sheetView>
  </sheetViews>
  <sheetFormatPr defaultRowHeight="15"/>
  <cols>
    <col min="1" max="3" width="9.140625" style="2"/>
    <col min="4" max="4" width="10.42578125" style="2" customWidth="1"/>
    <col min="5" max="5" width="31.42578125" style="2" customWidth="1"/>
    <col min="6" max="6" width="13.140625" style="3" customWidth="1"/>
    <col min="7" max="8" width="9.140625" style="2"/>
  </cols>
  <sheetData>
    <row r="2" spans="2:7">
      <c r="G2" s="2">
        <v>3</v>
      </c>
    </row>
    <row r="4" spans="2:7">
      <c r="B4" s="2" t="s">
        <v>70</v>
      </c>
    </row>
    <row r="5" spans="2:7">
      <c r="B5" s="2" t="s">
        <v>71</v>
      </c>
    </row>
    <row r="7" spans="2:7">
      <c r="B7" s="2" t="s">
        <v>208</v>
      </c>
    </row>
    <row r="8" spans="2:7">
      <c r="B8" s="2" t="s">
        <v>72</v>
      </c>
    </row>
    <row r="10" spans="2:7">
      <c r="B10" s="2" t="s">
        <v>0</v>
      </c>
    </row>
    <row r="11" spans="2:7">
      <c r="B11" s="4" t="s">
        <v>73</v>
      </c>
    </row>
    <row r="12" spans="2:7">
      <c r="B12" s="2" t="s">
        <v>74</v>
      </c>
      <c r="F12" s="3">
        <v>158000</v>
      </c>
    </row>
    <row r="13" spans="2:7">
      <c r="B13" s="2" t="s">
        <v>75</v>
      </c>
      <c r="F13" s="3">
        <v>1135236</v>
      </c>
    </row>
    <row r="14" spans="2:7">
      <c r="B14" s="2" t="s">
        <v>3</v>
      </c>
      <c r="F14" s="3">
        <v>52670.13</v>
      </c>
    </row>
    <row r="15" spans="2:7">
      <c r="B15" s="2" t="s">
        <v>17</v>
      </c>
      <c r="F15" s="3">
        <v>52219</v>
      </c>
    </row>
    <row r="16" spans="2:7">
      <c r="B16" s="2" t="s">
        <v>161</v>
      </c>
      <c r="F16" s="3">
        <v>999</v>
      </c>
    </row>
    <row r="17" spans="2:6">
      <c r="B17" s="2" t="s">
        <v>131</v>
      </c>
      <c r="F17" s="3">
        <v>28090.58</v>
      </c>
    </row>
    <row r="18" spans="2:6">
      <c r="B18" s="2" t="s">
        <v>160</v>
      </c>
      <c r="F18" s="3">
        <v>370.98</v>
      </c>
    </row>
    <row r="19" spans="2:6">
      <c r="B19" s="2" t="s">
        <v>76</v>
      </c>
      <c r="F19" s="3">
        <v>0.42</v>
      </c>
    </row>
    <row r="20" spans="2:6">
      <c r="F20" s="5" t="s">
        <v>29</v>
      </c>
    </row>
    <row r="21" spans="2:6">
      <c r="C21" s="2" t="s">
        <v>77</v>
      </c>
      <c r="F21" s="3">
        <f>SUM(F12:F19)</f>
        <v>1427586.1099999999</v>
      </c>
    </row>
    <row r="22" spans="2:6">
      <c r="F22" s="5" t="s">
        <v>29</v>
      </c>
    </row>
    <row r="24" spans="2:6">
      <c r="B24" s="2" t="s">
        <v>78</v>
      </c>
    </row>
    <row r="25" spans="2:6">
      <c r="B25" s="4" t="s">
        <v>73</v>
      </c>
    </row>
    <row r="26" spans="2:6">
      <c r="B26" s="2" t="s">
        <v>79</v>
      </c>
      <c r="F26" s="3">
        <v>435500</v>
      </c>
    </row>
    <row r="27" spans="2:6">
      <c r="F27" s="5" t="s">
        <v>80</v>
      </c>
    </row>
    <row r="28" spans="2:6">
      <c r="B28" s="2" t="s">
        <v>223</v>
      </c>
      <c r="F28" s="3">
        <f>SUM(F21+F26)</f>
        <v>1863086.1099999999</v>
      </c>
    </row>
    <row r="29" spans="2:6">
      <c r="F29" s="5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7"/>
  <sheetViews>
    <sheetView topLeftCell="A49" workbookViewId="0">
      <selection activeCell="G84" sqref="G84"/>
    </sheetView>
  </sheetViews>
  <sheetFormatPr defaultRowHeight="14.25"/>
  <cols>
    <col min="2" max="3" width="9.140625" style="9"/>
    <col min="4" max="4" width="36.42578125" style="9" customWidth="1"/>
    <col min="5" max="5" width="12.7109375" style="19" customWidth="1"/>
    <col min="6" max="6" width="13.5703125" style="20" customWidth="1"/>
    <col min="7" max="7" width="13.7109375" style="20" customWidth="1"/>
    <col min="8" max="8" width="9.140625" style="9"/>
  </cols>
  <sheetData>
    <row r="1" spans="2:8" ht="15">
      <c r="B1" s="6"/>
      <c r="C1" s="6"/>
      <c r="D1" s="6"/>
      <c r="E1" s="7"/>
      <c r="F1" s="8"/>
      <c r="G1" s="8">
        <v>4</v>
      </c>
    </row>
    <row r="2" spans="2:8" ht="15">
      <c r="B2" s="6" t="s">
        <v>70</v>
      </c>
      <c r="C2" s="6"/>
      <c r="D2" s="6"/>
      <c r="E2" s="7"/>
      <c r="F2" s="8"/>
      <c r="G2" s="8"/>
    </row>
    <row r="3" spans="2:8" ht="15">
      <c r="B3" s="6" t="s">
        <v>71</v>
      </c>
      <c r="C3" s="6"/>
      <c r="D3" s="6"/>
      <c r="E3" s="7"/>
      <c r="F3" s="8"/>
      <c r="G3" s="8"/>
    </row>
    <row r="4" spans="2:8" ht="15">
      <c r="B4" s="6" t="s">
        <v>208</v>
      </c>
      <c r="C4" s="6"/>
      <c r="D4" s="6"/>
      <c r="E4" s="7"/>
      <c r="F4" s="8"/>
      <c r="G4" s="8"/>
    </row>
    <row r="5" spans="2:8" ht="15">
      <c r="B5" s="10" t="s">
        <v>82</v>
      </c>
      <c r="C5" s="6"/>
      <c r="D5" s="6"/>
      <c r="E5" s="7"/>
      <c r="F5" s="8"/>
      <c r="G5" s="8"/>
    </row>
    <row r="6" spans="2:8" ht="15">
      <c r="B6" s="6"/>
      <c r="C6" s="6"/>
      <c r="D6" s="6"/>
      <c r="E6" s="7"/>
      <c r="F6" s="8"/>
      <c r="G6" s="8"/>
    </row>
    <row r="7" spans="2:8" ht="15">
      <c r="B7" s="6" t="s">
        <v>5</v>
      </c>
      <c r="C7" s="6"/>
      <c r="D7" s="6"/>
      <c r="E7" s="7"/>
      <c r="F7" s="8"/>
      <c r="G7" s="8"/>
    </row>
    <row r="8" spans="2:8" ht="15">
      <c r="B8" s="6" t="s">
        <v>83</v>
      </c>
      <c r="C8" s="6"/>
      <c r="D8" s="6"/>
      <c r="E8" s="7"/>
      <c r="F8" s="8"/>
      <c r="G8" s="7"/>
    </row>
    <row r="9" spans="2:8" ht="15">
      <c r="B9" s="6"/>
      <c r="C9" s="6"/>
      <c r="D9" s="6"/>
      <c r="E9" s="7"/>
      <c r="F9" s="8"/>
      <c r="G9" s="7"/>
    </row>
    <row r="10" spans="2:8" ht="15">
      <c r="B10" s="2" t="s">
        <v>8</v>
      </c>
      <c r="C10" s="2"/>
      <c r="D10" s="2"/>
      <c r="E10" s="11"/>
      <c r="F10" s="12"/>
      <c r="G10" s="13">
        <v>684410.12</v>
      </c>
      <c r="H10" s="2"/>
    </row>
    <row r="11" spans="2:8" ht="15">
      <c r="B11" s="4" t="s">
        <v>84</v>
      </c>
      <c r="C11" s="2"/>
      <c r="D11" s="2"/>
      <c r="E11" s="11"/>
      <c r="F11" s="12"/>
      <c r="G11" s="11" t="s">
        <v>2</v>
      </c>
      <c r="H11" s="2"/>
    </row>
    <row r="12" spans="2:8" ht="15">
      <c r="B12" s="6"/>
      <c r="C12" s="6"/>
      <c r="D12" s="6"/>
      <c r="E12" s="7"/>
      <c r="F12" s="8"/>
      <c r="G12" s="7"/>
    </row>
    <row r="13" spans="2:8" ht="15">
      <c r="B13" s="2" t="s">
        <v>14</v>
      </c>
      <c r="C13" s="2"/>
      <c r="D13" s="2"/>
      <c r="E13" s="11"/>
      <c r="F13" s="12"/>
      <c r="G13" s="11">
        <f>SUM(E15:E30)</f>
        <v>332093.14</v>
      </c>
    </row>
    <row r="14" spans="2:8" ht="15">
      <c r="B14" s="4" t="s">
        <v>84</v>
      </c>
      <c r="C14" s="2"/>
      <c r="D14" s="2"/>
      <c r="E14" s="11"/>
      <c r="F14" s="12"/>
      <c r="G14" s="11" t="s">
        <v>2</v>
      </c>
    </row>
    <row r="15" spans="2:8" ht="15">
      <c r="B15" s="2" t="s">
        <v>210</v>
      </c>
      <c r="C15" s="2"/>
      <c r="D15" s="2"/>
      <c r="E15" s="11">
        <v>5000</v>
      </c>
      <c r="F15" s="12"/>
      <c r="G15" s="11"/>
    </row>
    <row r="16" spans="2:8" ht="15">
      <c r="B16" s="2" t="s">
        <v>13</v>
      </c>
      <c r="C16" s="2"/>
      <c r="D16" s="2"/>
      <c r="E16" s="11">
        <v>8472.5499999999993</v>
      </c>
      <c r="F16" s="12"/>
      <c r="G16" s="11"/>
    </row>
    <row r="17" spans="2:7" ht="15">
      <c r="B17" s="2" t="s">
        <v>211</v>
      </c>
      <c r="C17" s="2"/>
      <c r="D17" s="2"/>
      <c r="E17" s="11">
        <v>25000</v>
      </c>
      <c r="F17" s="12"/>
      <c r="G17" s="11"/>
    </row>
    <row r="18" spans="2:7" ht="15">
      <c r="B18" s="2" t="s">
        <v>212</v>
      </c>
      <c r="C18" s="2"/>
      <c r="D18" s="2"/>
      <c r="E18" s="11">
        <v>94359.23</v>
      </c>
      <c r="F18" s="12"/>
      <c r="G18" s="11"/>
    </row>
    <row r="19" spans="2:7" ht="15">
      <c r="B19" s="6" t="s">
        <v>85</v>
      </c>
      <c r="C19" s="6"/>
      <c r="D19" s="6"/>
      <c r="E19" s="14">
        <v>8907</v>
      </c>
      <c r="F19" s="8"/>
      <c r="G19" s="7"/>
    </row>
    <row r="20" spans="2:7" ht="15">
      <c r="B20" s="6" t="s">
        <v>162</v>
      </c>
      <c r="C20" s="6"/>
      <c r="D20" s="6"/>
      <c r="E20" s="14">
        <v>50000</v>
      </c>
      <c r="F20" s="8"/>
      <c r="G20" s="7"/>
    </row>
    <row r="21" spans="2:7" ht="15">
      <c r="B21" s="6" t="s">
        <v>170</v>
      </c>
      <c r="C21" s="6"/>
      <c r="D21" s="6"/>
      <c r="E21" s="14">
        <v>5400</v>
      </c>
      <c r="F21" s="8"/>
      <c r="G21" s="7"/>
    </row>
    <row r="22" spans="2:7" ht="15">
      <c r="B22" s="6" t="s">
        <v>213</v>
      </c>
      <c r="C22" s="6"/>
      <c r="D22" s="6"/>
      <c r="E22" s="14">
        <v>300</v>
      </c>
      <c r="F22" s="8"/>
      <c r="G22" s="7"/>
    </row>
    <row r="23" spans="2:7" ht="15">
      <c r="B23" s="6" t="s">
        <v>214</v>
      </c>
      <c r="C23" s="6"/>
      <c r="D23" s="6"/>
      <c r="E23" s="14">
        <v>1500</v>
      </c>
      <c r="F23" s="8"/>
      <c r="G23" s="7"/>
    </row>
    <row r="24" spans="2:7" ht="15">
      <c r="B24" s="6" t="s">
        <v>215</v>
      </c>
      <c r="C24" s="6"/>
      <c r="D24" s="6"/>
      <c r="E24" s="14">
        <v>715</v>
      </c>
      <c r="F24" s="8"/>
      <c r="G24" s="7"/>
    </row>
    <row r="25" spans="2:7" ht="15">
      <c r="B25" s="6" t="s">
        <v>216</v>
      </c>
      <c r="C25" s="6"/>
      <c r="D25" s="6"/>
      <c r="E25" s="14">
        <v>31860</v>
      </c>
      <c r="F25" s="8"/>
      <c r="G25" s="7"/>
    </row>
    <row r="26" spans="2:7" ht="15">
      <c r="B26" s="6" t="s">
        <v>217</v>
      </c>
      <c r="C26" s="6"/>
      <c r="D26" s="6"/>
      <c r="E26" s="14">
        <v>225</v>
      </c>
      <c r="F26" s="8"/>
      <c r="G26" s="7"/>
    </row>
    <row r="27" spans="2:7" ht="15">
      <c r="B27" s="6" t="s">
        <v>218</v>
      </c>
      <c r="C27" s="6"/>
      <c r="D27" s="6"/>
      <c r="E27" s="14">
        <v>4000</v>
      </c>
      <c r="F27" s="8"/>
      <c r="G27" s="7"/>
    </row>
    <row r="28" spans="2:7" ht="15">
      <c r="B28" s="6" t="s">
        <v>219</v>
      </c>
      <c r="C28" s="6"/>
      <c r="D28" s="6"/>
      <c r="E28" s="14">
        <v>84254.36</v>
      </c>
      <c r="F28" s="8"/>
      <c r="G28" s="7"/>
    </row>
    <row r="29" spans="2:7" ht="15">
      <c r="B29" s="6" t="s">
        <v>220</v>
      </c>
      <c r="C29" s="6"/>
      <c r="D29" s="6"/>
      <c r="E29" s="14">
        <v>2100</v>
      </c>
      <c r="F29" s="8"/>
      <c r="G29" s="7"/>
    </row>
    <row r="30" spans="2:7" ht="15">
      <c r="B30" s="6" t="s">
        <v>176</v>
      </c>
      <c r="C30" s="6"/>
      <c r="D30" s="6"/>
      <c r="E30" s="14">
        <v>10000</v>
      </c>
      <c r="F30" s="8"/>
      <c r="G30" s="7"/>
    </row>
    <row r="31" spans="2:7" ht="15">
      <c r="B31" s="6"/>
      <c r="C31" s="6"/>
      <c r="D31" s="6"/>
      <c r="E31" s="14" t="s">
        <v>29</v>
      </c>
      <c r="F31" s="8"/>
      <c r="G31" s="7"/>
    </row>
    <row r="32" spans="2:7" ht="15">
      <c r="B32" s="6"/>
      <c r="C32" s="6"/>
      <c r="D32" s="6"/>
      <c r="E32" s="14"/>
      <c r="F32" s="8"/>
      <c r="G32" s="7"/>
    </row>
    <row r="33" spans="2:7" ht="15">
      <c r="B33" s="6"/>
      <c r="C33" s="6"/>
      <c r="D33" s="6"/>
      <c r="E33" s="7"/>
      <c r="F33" s="8"/>
      <c r="G33" s="7"/>
    </row>
    <row r="34" spans="2:7" ht="15">
      <c r="B34" s="6"/>
      <c r="C34" s="6"/>
      <c r="D34" s="6"/>
      <c r="E34" s="7"/>
      <c r="F34" s="8"/>
      <c r="G34" s="11"/>
    </row>
    <row r="35" spans="2:7" ht="15">
      <c r="B35" s="6" t="s">
        <v>86</v>
      </c>
      <c r="C35" s="6"/>
      <c r="D35" s="6"/>
      <c r="E35" s="7"/>
      <c r="F35" s="7"/>
      <c r="G35" s="7">
        <f>SUM(F38+F51)</f>
        <v>567889.68999999994</v>
      </c>
    </row>
    <row r="36" spans="2:7" ht="15">
      <c r="B36" s="10" t="s">
        <v>87</v>
      </c>
      <c r="C36" s="6"/>
      <c r="D36" s="6"/>
      <c r="E36" s="7"/>
      <c r="F36" s="14"/>
      <c r="G36" s="11" t="s">
        <v>2</v>
      </c>
    </row>
    <row r="37" spans="2:7" ht="15">
      <c r="B37" s="6"/>
      <c r="C37" s="6"/>
      <c r="D37" s="6"/>
      <c r="E37" s="7"/>
      <c r="F37" s="11"/>
      <c r="G37" s="7"/>
    </row>
    <row r="38" spans="2:7" ht="15">
      <c r="B38" s="6" t="s">
        <v>88</v>
      </c>
      <c r="C38" s="6"/>
      <c r="D38" s="6"/>
      <c r="E38" s="7"/>
      <c r="F38" s="7">
        <f>SUM(E40:E47)</f>
        <v>349487.02999999997</v>
      </c>
      <c r="G38" s="7"/>
    </row>
    <row r="39" spans="2:7" ht="15">
      <c r="B39" s="10" t="s">
        <v>87</v>
      </c>
      <c r="C39" s="6"/>
      <c r="D39" s="6"/>
      <c r="E39" s="7"/>
      <c r="F39" s="46" t="s">
        <v>80</v>
      </c>
      <c r="G39" s="7"/>
    </row>
    <row r="40" spans="2:7" ht="15">
      <c r="B40" s="6" t="s">
        <v>89</v>
      </c>
      <c r="C40" s="6"/>
      <c r="D40" s="6"/>
      <c r="E40" s="7">
        <v>197479</v>
      </c>
      <c r="F40" s="8"/>
      <c r="G40" s="7"/>
    </row>
    <row r="41" spans="2:7" ht="15">
      <c r="B41" s="6" t="s">
        <v>188</v>
      </c>
      <c r="C41" s="6"/>
      <c r="D41" s="6"/>
      <c r="E41" s="7">
        <v>50714</v>
      </c>
      <c r="F41" s="8"/>
      <c r="G41" s="7"/>
    </row>
    <row r="42" spans="2:7" ht="15">
      <c r="B42" s="6" t="s">
        <v>90</v>
      </c>
      <c r="C42" s="6"/>
      <c r="D42" s="6"/>
      <c r="E42" s="7">
        <v>8383.27</v>
      </c>
      <c r="F42" s="8"/>
      <c r="G42" s="7"/>
    </row>
    <row r="43" spans="2:7" ht="15">
      <c r="B43" s="6" t="s">
        <v>91</v>
      </c>
      <c r="C43" s="6"/>
      <c r="D43" s="6"/>
      <c r="E43" s="7">
        <v>51686.09</v>
      </c>
      <c r="F43" s="8"/>
      <c r="G43" s="8"/>
    </row>
    <row r="44" spans="2:7" ht="15">
      <c r="B44" s="6" t="s">
        <v>92</v>
      </c>
      <c r="C44" s="6"/>
      <c r="D44" s="6"/>
      <c r="E44" s="7">
        <v>817.88</v>
      </c>
      <c r="F44" s="8"/>
      <c r="G44" s="8"/>
    </row>
    <row r="45" spans="2:7" ht="15">
      <c r="B45" s="6" t="s">
        <v>93</v>
      </c>
      <c r="C45" s="6"/>
      <c r="D45" s="6"/>
      <c r="E45" s="7">
        <v>18538.04</v>
      </c>
      <c r="F45" s="8"/>
      <c r="G45" s="8"/>
    </row>
    <row r="46" spans="2:7" ht="15">
      <c r="B46" s="6" t="s">
        <v>94</v>
      </c>
      <c r="C46" s="6"/>
      <c r="D46" s="6"/>
      <c r="E46" s="11">
        <v>10000</v>
      </c>
      <c r="F46" s="8"/>
      <c r="G46" s="8"/>
    </row>
    <row r="47" spans="2:7" ht="15">
      <c r="B47" s="6" t="s">
        <v>95</v>
      </c>
      <c r="C47" s="6"/>
      <c r="D47" s="6"/>
      <c r="E47" s="7">
        <v>11868.75</v>
      </c>
      <c r="F47" s="8"/>
      <c r="G47" s="7"/>
    </row>
    <row r="48" spans="2:7" ht="15">
      <c r="B48" s="6"/>
      <c r="C48" s="6"/>
      <c r="D48" s="6"/>
      <c r="E48" s="14" t="s">
        <v>2</v>
      </c>
      <c r="F48" s="7"/>
      <c r="G48" s="7"/>
    </row>
    <row r="49" spans="2:8" ht="15">
      <c r="B49" s="6"/>
      <c r="E49" s="7"/>
      <c r="F49" s="7"/>
      <c r="G49" s="7"/>
    </row>
    <row r="50" spans="2:8" ht="15">
      <c r="B50" s="6"/>
      <c r="C50" s="2"/>
      <c r="D50" s="2"/>
      <c r="E50" s="7"/>
      <c r="F50" s="11"/>
      <c r="G50" s="11"/>
      <c r="H50" s="2"/>
    </row>
    <row r="51" spans="2:8" ht="15">
      <c r="B51" s="6" t="s">
        <v>6</v>
      </c>
      <c r="C51" s="2"/>
      <c r="D51" s="2"/>
      <c r="E51" s="7"/>
      <c r="F51" s="7">
        <f>SUM(E53:E64)</f>
        <v>218402.65999999997</v>
      </c>
      <c r="G51" s="11"/>
      <c r="H51" s="2"/>
    </row>
    <row r="52" spans="2:8" ht="15">
      <c r="B52" s="2" t="s">
        <v>96</v>
      </c>
      <c r="C52" s="2"/>
      <c r="D52" s="2"/>
      <c r="E52" s="11"/>
      <c r="F52" s="11" t="s">
        <v>2</v>
      </c>
      <c r="G52" s="11"/>
      <c r="H52" s="2"/>
    </row>
    <row r="53" spans="2:8" ht="15">
      <c r="B53" s="2" t="s">
        <v>97</v>
      </c>
      <c r="C53" s="2"/>
      <c r="D53" s="2"/>
      <c r="E53" s="11">
        <v>1487.2</v>
      </c>
      <c r="F53" s="11"/>
      <c r="G53" s="11"/>
      <c r="H53" s="2"/>
    </row>
    <row r="54" spans="2:8" ht="15">
      <c r="B54" s="2" t="s">
        <v>98</v>
      </c>
      <c r="C54" s="2"/>
      <c r="D54" s="2"/>
      <c r="E54" s="11">
        <v>8067.65</v>
      </c>
      <c r="F54" s="11"/>
      <c r="G54" s="11"/>
      <c r="H54" s="2"/>
    </row>
    <row r="55" spans="2:8" ht="15">
      <c r="B55" s="2" t="s">
        <v>99</v>
      </c>
      <c r="C55" s="2"/>
      <c r="D55" s="2"/>
      <c r="E55" s="11">
        <v>3188.5</v>
      </c>
      <c r="F55" s="11"/>
      <c r="G55" s="11"/>
      <c r="H55" s="2"/>
    </row>
    <row r="56" spans="2:8" ht="15">
      <c r="B56" s="2" t="s">
        <v>100</v>
      </c>
      <c r="C56" s="2"/>
      <c r="D56" s="2"/>
      <c r="E56" s="11">
        <v>5642</v>
      </c>
      <c r="F56" s="12"/>
      <c r="G56" s="11"/>
      <c r="H56" s="2"/>
    </row>
    <row r="57" spans="2:8" ht="15">
      <c r="B57" s="2" t="s">
        <v>10</v>
      </c>
      <c r="C57" s="2"/>
      <c r="D57" s="2"/>
      <c r="E57" s="11">
        <v>76586.52</v>
      </c>
      <c r="F57" s="12"/>
      <c r="G57" s="11"/>
      <c r="H57" s="2"/>
    </row>
    <row r="58" spans="2:8" ht="15">
      <c r="B58" s="2" t="s">
        <v>101</v>
      </c>
      <c r="C58" s="2"/>
      <c r="D58" s="2"/>
      <c r="E58" s="13">
        <v>18553.84</v>
      </c>
      <c r="F58" s="12"/>
      <c r="G58" s="11"/>
      <c r="H58" s="2"/>
    </row>
    <row r="59" spans="2:8" ht="15">
      <c r="B59" s="2" t="s">
        <v>102</v>
      </c>
      <c r="C59" s="2"/>
      <c r="D59" s="2"/>
      <c r="E59" s="13">
        <v>16451.3</v>
      </c>
      <c r="F59" s="12"/>
      <c r="G59" s="11"/>
      <c r="H59" s="2"/>
    </row>
    <row r="60" spans="2:8" ht="15">
      <c r="B60" s="2" t="s">
        <v>179</v>
      </c>
      <c r="C60" s="2"/>
      <c r="D60" s="2"/>
      <c r="E60" s="13">
        <v>2920.5</v>
      </c>
      <c r="F60" s="12"/>
      <c r="G60" s="13"/>
      <c r="H60" s="2"/>
    </row>
    <row r="61" spans="2:8" ht="15">
      <c r="B61" s="2" t="s">
        <v>103</v>
      </c>
      <c r="C61" s="2"/>
      <c r="D61" s="2"/>
      <c r="E61" s="13">
        <v>47926.86</v>
      </c>
      <c r="F61" s="12"/>
      <c r="G61" s="13"/>
      <c r="H61" s="2"/>
    </row>
    <row r="62" spans="2:8" ht="15">
      <c r="B62" s="2" t="s">
        <v>221</v>
      </c>
      <c r="C62" s="2"/>
      <c r="D62" s="2"/>
      <c r="E62" s="13">
        <v>1000</v>
      </c>
      <c r="F62" s="12"/>
      <c r="G62" s="13"/>
      <c r="H62" s="2"/>
    </row>
    <row r="63" spans="2:8" ht="15">
      <c r="B63" s="2" t="s">
        <v>11</v>
      </c>
      <c r="C63" s="2"/>
      <c r="D63" s="2"/>
      <c r="E63" s="13">
        <v>36578.269999999997</v>
      </c>
      <c r="F63" s="12"/>
      <c r="G63" s="13"/>
      <c r="H63" s="2"/>
    </row>
    <row r="64" spans="2:8" ht="15">
      <c r="B64" s="2" t="s">
        <v>104</v>
      </c>
      <c r="C64" s="2"/>
      <c r="D64" s="2"/>
      <c r="E64" s="11">
        <v>0.02</v>
      </c>
      <c r="F64" s="12"/>
      <c r="G64" s="13"/>
      <c r="H64" s="2"/>
    </row>
    <row r="65" spans="2:8" ht="15">
      <c r="B65" s="2"/>
      <c r="C65" s="2"/>
      <c r="D65" s="2"/>
      <c r="E65" s="11" t="s">
        <v>2</v>
      </c>
      <c r="F65" s="12"/>
      <c r="G65" s="13"/>
      <c r="H65" s="2"/>
    </row>
    <row r="66" spans="2:8" ht="15">
      <c r="B66" s="2"/>
      <c r="C66" s="2"/>
      <c r="D66" s="2"/>
      <c r="E66" s="11"/>
      <c r="F66" s="12"/>
      <c r="G66" s="13"/>
      <c r="H66" s="2"/>
    </row>
    <row r="67" spans="2:8" ht="15">
      <c r="B67" s="2"/>
      <c r="C67" s="2"/>
      <c r="D67" s="2"/>
      <c r="E67" s="11"/>
      <c r="F67" s="12"/>
      <c r="G67" s="13"/>
      <c r="H67" s="2"/>
    </row>
    <row r="68" spans="2:8" ht="15">
      <c r="B68" s="2" t="s">
        <v>105</v>
      </c>
      <c r="C68" s="2"/>
      <c r="D68" s="2"/>
      <c r="E68" s="11"/>
      <c r="F68" s="12"/>
      <c r="G68" s="11">
        <f>SUM(E70:E72)</f>
        <v>206387.56</v>
      </c>
      <c r="H68" s="2"/>
    </row>
    <row r="69" spans="2:8" ht="15">
      <c r="B69" s="4" t="s">
        <v>106</v>
      </c>
      <c r="C69" s="2"/>
      <c r="D69" s="2"/>
      <c r="E69" s="11"/>
      <c r="F69" s="12"/>
      <c r="G69" s="11" t="s">
        <v>2</v>
      </c>
      <c r="H69" s="2"/>
    </row>
    <row r="70" spans="2:8" ht="15">
      <c r="B70" s="2" t="s">
        <v>107</v>
      </c>
      <c r="C70" s="2"/>
      <c r="D70" s="2"/>
      <c r="E70" s="11">
        <v>65255.22</v>
      </c>
      <c r="F70" s="12"/>
      <c r="G70" s="11"/>
      <c r="H70" s="2"/>
    </row>
    <row r="71" spans="2:8" ht="15">
      <c r="B71" s="2" t="s">
        <v>108</v>
      </c>
      <c r="C71" s="2"/>
      <c r="D71" s="2"/>
      <c r="E71" s="11">
        <v>14692.34</v>
      </c>
      <c r="F71" s="12"/>
      <c r="G71" s="11"/>
      <c r="H71" s="2"/>
    </row>
    <row r="72" spans="2:8" ht="15">
      <c r="B72" s="2" t="s">
        <v>109</v>
      </c>
      <c r="C72" s="2"/>
      <c r="D72" s="2"/>
      <c r="E72" s="11">
        <v>126440</v>
      </c>
      <c r="F72" s="12"/>
      <c r="G72" s="11"/>
      <c r="H72" s="2"/>
    </row>
    <row r="73" spans="2:8" ht="15">
      <c r="B73" s="4"/>
      <c r="C73" s="2"/>
      <c r="D73" s="2"/>
      <c r="E73" s="11" t="s">
        <v>29</v>
      </c>
      <c r="F73" s="12"/>
      <c r="G73" s="11"/>
      <c r="H73" s="2"/>
    </row>
    <row r="74" spans="2:8" ht="15">
      <c r="B74" s="4"/>
      <c r="C74" s="2"/>
      <c r="D74" s="2"/>
      <c r="E74" s="11"/>
      <c r="F74" s="12"/>
      <c r="G74" s="11"/>
      <c r="H74" s="2"/>
    </row>
    <row r="75" spans="2:8" ht="15">
      <c r="B75" s="2" t="s">
        <v>110</v>
      </c>
      <c r="C75" s="2"/>
      <c r="D75" s="2"/>
      <c r="E75" s="11"/>
      <c r="F75" s="12"/>
      <c r="G75" s="11">
        <v>5834.16</v>
      </c>
      <c r="H75" s="2"/>
    </row>
    <row r="76" spans="2:8" ht="15">
      <c r="B76" s="4" t="s">
        <v>106</v>
      </c>
      <c r="C76" s="2"/>
      <c r="D76" s="2"/>
      <c r="E76" s="11"/>
      <c r="F76" s="12"/>
      <c r="G76" s="11" t="s">
        <v>29</v>
      </c>
      <c r="H76" s="2"/>
    </row>
    <row r="77" spans="2:8" ht="15">
      <c r="B77" s="2" t="s">
        <v>111</v>
      </c>
      <c r="C77" s="2"/>
      <c r="D77" s="2"/>
      <c r="E77" s="11"/>
      <c r="F77" s="12"/>
      <c r="G77" s="11"/>
      <c r="H77" s="2"/>
    </row>
    <row r="78" spans="2:8" ht="15">
      <c r="B78" s="2"/>
      <c r="C78" s="2"/>
      <c r="E78" s="11"/>
      <c r="F78" s="12"/>
      <c r="G78" s="11"/>
      <c r="H78" s="2"/>
    </row>
    <row r="79" spans="2:8" ht="15">
      <c r="B79" s="2"/>
      <c r="C79" s="2"/>
      <c r="D79" s="2"/>
      <c r="E79" s="11"/>
      <c r="F79" s="12"/>
      <c r="G79" s="11" t="s">
        <v>2</v>
      </c>
      <c r="H79" s="2"/>
    </row>
    <row r="80" spans="2:8" ht="15">
      <c r="B80" s="2" t="s">
        <v>112</v>
      </c>
      <c r="C80" s="2"/>
      <c r="D80" s="2"/>
      <c r="E80" s="13"/>
      <c r="F80" s="12"/>
      <c r="G80" s="7">
        <f>SUM(G10+G13+G35+G68+G75)</f>
        <v>1796614.67</v>
      </c>
      <c r="H80" s="2"/>
    </row>
    <row r="81" spans="2:8" ht="15">
      <c r="B81" s="2"/>
      <c r="C81" s="2"/>
      <c r="D81" s="2"/>
      <c r="E81" s="13"/>
      <c r="F81" s="12"/>
      <c r="G81" s="11" t="s">
        <v>4</v>
      </c>
      <c r="H81" s="2"/>
    </row>
    <row r="82" spans="2:8" ht="15">
      <c r="B82" s="2"/>
      <c r="C82" s="15"/>
      <c r="D82" s="15"/>
      <c r="E82" s="13"/>
      <c r="F82" s="15"/>
      <c r="G82" s="11"/>
      <c r="H82" s="2"/>
    </row>
    <row r="83" spans="2:8" ht="15">
      <c r="B83" s="2" t="s">
        <v>222</v>
      </c>
      <c r="C83" s="15"/>
      <c r="D83" s="15"/>
      <c r="E83" s="13"/>
      <c r="F83" s="15"/>
      <c r="G83" s="11">
        <v>66471.44</v>
      </c>
      <c r="H83" s="2"/>
    </row>
    <row r="84" spans="2:8" ht="15">
      <c r="B84" s="15"/>
      <c r="C84" s="15"/>
      <c r="D84" s="15"/>
      <c r="E84" s="15"/>
      <c r="F84" s="15"/>
      <c r="G84" s="16" t="s">
        <v>81</v>
      </c>
      <c r="H84" s="2"/>
    </row>
    <row r="85" spans="2:8" ht="15">
      <c r="B85" s="15"/>
      <c r="C85" s="15"/>
      <c r="D85" s="15"/>
      <c r="E85" s="15"/>
      <c r="F85" s="15"/>
      <c r="G85" s="17"/>
      <c r="H85" s="2"/>
    </row>
    <row r="86" spans="2:8" ht="15">
      <c r="B86" s="15"/>
      <c r="C86" s="2"/>
      <c r="D86" s="2"/>
      <c r="E86" s="15"/>
      <c r="F86" s="2"/>
      <c r="G86" s="16"/>
      <c r="H86" s="2"/>
    </row>
    <row r="87" spans="2:8" ht="15">
      <c r="B87" s="15"/>
      <c r="C87" s="2"/>
      <c r="D87" s="2"/>
      <c r="E87" s="15"/>
      <c r="F87" s="2"/>
      <c r="G87" s="18"/>
      <c r="H87" s="2"/>
    </row>
    <row r="88" spans="2:8" ht="15">
      <c r="B88" s="2"/>
      <c r="C88" s="2"/>
      <c r="D88" s="2"/>
      <c r="E88" s="2"/>
      <c r="F88" s="2"/>
      <c r="G88" s="3"/>
      <c r="H88" s="2"/>
    </row>
    <row r="89" spans="2:8" ht="15">
      <c r="B89" s="2"/>
      <c r="C89" s="2"/>
      <c r="D89" s="2"/>
      <c r="E89" s="2"/>
      <c r="F89" s="2"/>
      <c r="G89" s="5"/>
      <c r="H89" s="2"/>
    </row>
    <row r="90" spans="2:8" ht="15">
      <c r="B90" s="2"/>
      <c r="E90" s="2"/>
      <c r="G90" s="3"/>
    </row>
    <row r="91" spans="2:8" ht="15">
      <c r="B91" s="2"/>
      <c r="E91" s="2"/>
      <c r="G91" s="5"/>
    </row>
    <row r="92" spans="2:8">
      <c r="G92" s="19"/>
    </row>
    <row r="93" spans="2:8">
      <c r="G93" s="19"/>
    </row>
    <row r="94" spans="2:8">
      <c r="G94" s="19"/>
    </row>
    <row r="95" spans="2:8">
      <c r="G95" s="19"/>
    </row>
    <row r="96" spans="2:8">
      <c r="G96" s="19"/>
    </row>
    <row r="97" spans="7:7">
      <c r="G97" s="19"/>
    </row>
    <row r="98" spans="7:7">
      <c r="G98" s="19"/>
    </row>
    <row r="99" spans="7:7">
      <c r="G99" s="19"/>
    </row>
    <row r="100" spans="7:7">
      <c r="G100" s="19"/>
    </row>
    <row r="101" spans="7:7">
      <c r="G101" s="19"/>
    </row>
    <row r="102" spans="7:7">
      <c r="G102" s="19"/>
    </row>
    <row r="103" spans="7:7">
      <c r="G103" s="19"/>
    </row>
    <row r="104" spans="7:7">
      <c r="G104" s="19"/>
    </row>
    <row r="105" spans="7:7">
      <c r="G105" s="19"/>
    </row>
    <row r="106" spans="7:7">
      <c r="G106" s="19"/>
    </row>
    <row r="107" spans="7:7">
      <c r="G107" s="19"/>
    </row>
    <row r="108" spans="7:7">
      <c r="G108" s="19"/>
    </row>
    <row r="109" spans="7:7">
      <c r="G109" s="19"/>
    </row>
    <row r="110" spans="7:7">
      <c r="G110" s="19"/>
    </row>
    <row r="111" spans="7:7">
      <c r="G111" s="19"/>
    </row>
    <row r="112" spans="7:7">
      <c r="G112" s="19"/>
    </row>
    <row r="113" spans="7:7">
      <c r="G113" s="19"/>
    </row>
    <row r="114" spans="7:7">
      <c r="G114" s="19"/>
    </row>
    <row r="115" spans="7:7">
      <c r="G115" s="19"/>
    </row>
    <row r="116" spans="7:7">
      <c r="G116" s="19"/>
    </row>
    <row r="117" spans="7:7">
      <c r="G117" s="19"/>
    </row>
    <row r="118" spans="7:7">
      <c r="G118" s="19"/>
    </row>
    <row r="119" spans="7:7">
      <c r="G119" s="19"/>
    </row>
    <row r="120" spans="7:7">
      <c r="G120" s="19"/>
    </row>
    <row r="121" spans="7:7">
      <c r="G121" s="19"/>
    </row>
    <row r="122" spans="7:7">
      <c r="G122" s="19"/>
    </row>
    <row r="123" spans="7:7">
      <c r="G123" s="19"/>
    </row>
    <row r="124" spans="7:7">
      <c r="G124" s="19"/>
    </row>
    <row r="125" spans="7:7">
      <c r="G125" s="19"/>
    </row>
    <row r="126" spans="7:7">
      <c r="G126" s="19"/>
    </row>
    <row r="127" spans="7:7">
      <c r="G127" s="19"/>
    </row>
    <row r="128" spans="7:7">
      <c r="G128" s="19"/>
    </row>
    <row r="129" spans="7:7">
      <c r="G129" s="19"/>
    </row>
    <row r="130" spans="7:7">
      <c r="G130" s="19"/>
    </row>
    <row r="131" spans="7:7">
      <c r="G131" s="19"/>
    </row>
    <row r="132" spans="7:7">
      <c r="G132" s="19"/>
    </row>
    <row r="133" spans="7:7">
      <c r="G133" s="19"/>
    </row>
    <row r="134" spans="7:7">
      <c r="G134" s="19"/>
    </row>
    <row r="135" spans="7:7">
      <c r="G135" s="19"/>
    </row>
    <row r="136" spans="7:7">
      <c r="G136" s="19"/>
    </row>
    <row r="137" spans="7:7">
      <c r="G137" s="19"/>
    </row>
    <row r="138" spans="7:7">
      <c r="G138" s="19"/>
    </row>
    <row r="139" spans="7:7">
      <c r="G139" s="19"/>
    </row>
    <row r="140" spans="7:7">
      <c r="G140" s="19"/>
    </row>
    <row r="141" spans="7:7">
      <c r="G141" s="19"/>
    </row>
    <row r="142" spans="7:7">
      <c r="G142" s="19"/>
    </row>
    <row r="143" spans="7:7">
      <c r="G143" s="19"/>
    </row>
    <row r="144" spans="7:7">
      <c r="G144" s="19"/>
    </row>
    <row r="145" spans="7:7">
      <c r="G145" s="19"/>
    </row>
    <row r="146" spans="7:7">
      <c r="G146" s="19"/>
    </row>
    <row r="147" spans="7:7">
      <c r="G147" s="19"/>
    </row>
    <row r="148" spans="7:7">
      <c r="G148" s="19"/>
    </row>
    <row r="149" spans="7:7">
      <c r="G149" s="19"/>
    </row>
    <row r="150" spans="7:7">
      <c r="G150" s="19"/>
    </row>
    <row r="151" spans="7:7">
      <c r="G151" s="19"/>
    </row>
    <row r="152" spans="7:7">
      <c r="G152" s="19"/>
    </row>
    <row r="153" spans="7:7">
      <c r="G153" s="19"/>
    </row>
    <row r="154" spans="7:7">
      <c r="G154" s="19"/>
    </row>
    <row r="155" spans="7:7">
      <c r="G155" s="19"/>
    </row>
    <row r="156" spans="7:7">
      <c r="G156" s="19"/>
    </row>
    <row r="157" spans="7:7">
      <c r="G157" s="19"/>
    </row>
    <row r="158" spans="7:7">
      <c r="G158" s="19"/>
    </row>
    <row r="159" spans="7:7">
      <c r="G159" s="19"/>
    </row>
    <row r="160" spans="7:7">
      <c r="G160" s="19"/>
    </row>
    <row r="161" spans="7:7">
      <c r="G161" s="19"/>
    </row>
    <row r="162" spans="7:7">
      <c r="G162" s="19"/>
    </row>
    <row r="163" spans="7:7">
      <c r="G163" s="19"/>
    </row>
    <row r="164" spans="7:7">
      <c r="G164" s="19"/>
    </row>
    <row r="165" spans="7:7">
      <c r="G165" s="19"/>
    </row>
    <row r="166" spans="7:7">
      <c r="G166" s="19"/>
    </row>
    <row r="167" spans="7:7">
      <c r="G167" s="19"/>
    </row>
    <row r="168" spans="7:7">
      <c r="G168" s="19"/>
    </row>
    <row r="169" spans="7:7">
      <c r="G169" s="19"/>
    </row>
    <row r="170" spans="7:7">
      <c r="G170" s="19"/>
    </row>
    <row r="171" spans="7:7">
      <c r="G171" s="19"/>
    </row>
    <row r="172" spans="7:7">
      <c r="G172" s="19"/>
    </row>
    <row r="173" spans="7:7">
      <c r="G173" s="19"/>
    </row>
    <row r="174" spans="7:7">
      <c r="G174" s="19"/>
    </row>
    <row r="175" spans="7:7">
      <c r="G175" s="19"/>
    </row>
    <row r="176" spans="7:7">
      <c r="G176" s="19"/>
    </row>
    <row r="177" spans="7:7">
      <c r="G177" s="19"/>
    </row>
    <row r="178" spans="7:7">
      <c r="G178" s="19"/>
    </row>
    <row r="179" spans="7:7">
      <c r="G179" s="19"/>
    </row>
    <row r="180" spans="7:7">
      <c r="G180" s="19"/>
    </row>
    <row r="181" spans="7:7">
      <c r="G181" s="19"/>
    </row>
    <row r="182" spans="7:7">
      <c r="G182" s="19"/>
    </row>
    <row r="183" spans="7:7">
      <c r="G183" s="19"/>
    </row>
    <row r="184" spans="7:7">
      <c r="G184" s="19"/>
    </row>
    <row r="185" spans="7:7">
      <c r="G185" s="19"/>
    </row>
    <row r="186" spans="7:7">
      <c r="G186" s="19"/>
    </row>
    <row r="187" spans="7:7">
      <c r="G187" s="19"/>
    </row>
    <row r="188" spans="7:7">
      <c r="G188" s="19"/>
    </row>
    <row r="189" spans="7:7">
      <c r="G189" s="19"/>
    </row>
    <row r="190" spans="7:7">
      <c r="G190" s="19"/>
    </row>
    <row r="191" spans="7:7">
      <c r="G191" s="19"/>
    </row>
    <row r="192" spans="7:7">
      <c r="G192" s="19"/>
    </row>
    <row r="193" spans="7:7">
      <c r="G193" s="19"/>
    </row>
    <row r="194" spans="7:7">
      <c r="G194" s="19"/>
    </row>
    <row r="195" spans="7:7">
      <c r="G195" s="19"/>
    </row>
    <row r="196" spans="7:7">
      <c r="G196" s="19"/>
    </row>
    <row r="197" spans="7:7">
      <c r="G197" s="19"/>
    </row>
    <row r="198" spans="7:7">
      <c r="G198" s="19"/>
    </row>
    <row r="199" spans="7:7">
      <c r="G199" s="19"/>
    </row>
    <row r="200" spans="7:7">
      <c r="G200" s="19"/>
    </row>
    <row r="201" spans="7:7">
      <c r="G201" s="19"/>
    </row>
    <row r="202" spans="7:7">
      <c r="G202" s="19"/>
    </row>
    <row r="203" spans="7:7">
      <c r="G203" s="19"/>
    </row>
    <row r="204" spans="7:7">
      <c r="G204" s="19"/>
    </row>
    <row r="205" spans="7:7">
      <c r="G205" s="19"/>
    </row>
    <row r="206" spans="7:7">
      <c r="G206" s="19"/>
    </row>
    <row r="207" spans="7:7">
      <c r="G207" s="19"/>
    </row>
    <row r="208" spans="7:7">
      <c r="G208" s="19"/>
    </row>
    <row r="209" spans="7:7">
      <c r="G209" s="19"/>
    </row>
    <row r="210" spans="7:7">
      <c r="G210" s="19"/>
    </row>
    <row r="211" spans="7:7">
      <c r="G211" s="19"/>
    </row>
    <row r="212" spans="7:7">
      <c r="G212" s="19"/>
    </row>
    <row r="213" spans="7:7">
      <c r="G213" s="19"/>
    </row>
    <row r="214" spans="7:7">
      <c r="G214" s="19"/>
    </row>
    <row r="215" spans="7:7">
      <c r="G215" s="19"/>
    </row>
    <row r="216" spans="7:7">
      <c r="G216" s="19"/>
    </row>
    <row r="217" spans="7:7">
      <c r="G217" s="19"/>
    </row>
    <row r="218" spans="7:7">
      <c r="G218" s="19"/>
    </row>
    <row r="219" spans="7:7">
      <c r="G219" s="19"/>
    </row>
    <row r="220" spans="7:7">
      <c r="G220" s="19"/>
    </row>
    <row r="221" spans="7:7">
      <c r="G221" s="19"/>
    </row>
    <row r="222" spans="7:7">
      <c r="G222" s="19"/>
    </row>
    <row r="223" spans="7:7">
      <c r="G223" s="19"/>
    </row>
    <row r="224" spans="7:7">
      <c r="G224" s="19"/>
    </row>
    <row r="225" spans="7:7">
      <c r="G225" s="19"/>
    </row>
    <row r="226" spans="7:7">
      <c r="G226" s="19"/>
    </row>
    <row r="227" spans="7:7">
      <c r="G227" s="19"/>
    </row>
    <row r="228" spans="7:7">
      <c r="G228" s="19"/>
    </row>
    <row r="229" spans="7:7">
      <c r="G229" s="19"/>
    </row>
    <row r="230" spans="7:7">
      <c r="G230" s="19"/>
    </row>
    <row r="231" spans="7:7">
      <c r="G231" s="19"/>
    </row>
    <row r="232" spans="7:7">
      <c r="G232" s="19"/>
    </row>
    <row r="233" spans="7:7">
      <c r="G233" s="19"/>
    </row>
    <row r="234" spans="7:7">
      <c r="G234" s="19"/>
    </row>
    <row r="235" spans="7:7">
      <c r="G235" s="19"/>
    </row>
    <row r="236" spans="7:7">
      <c r="G236" s="19"/>
    </row>
    <row r="237" spans="7:7">
      <c r="G237" s="19"/>
    </row>
    <row r="238" spans="7:7">
      <c r="G238" s="19"/>
    </row>
    <row r="239" spans="7:7">
      <c r="G239" s="19"/>
    </row>
    <row r="240" spans="7:7">
      <c r="G240" s="19"/>
    </row>
    <row r="241" spans="7:7">
      <c r="G241" s="19"/>
    </row>
    <row r="242" spans="7:7">
      <c r="G242" s="19"/>
    </row>
    <row r="243" spans="7:7">
      <c r="G243" s="19"/>
    </row>
    <row r="244" spans="7:7">
      <c r="G244" s="19"/>
    </row>
    <row r="245" spans="7:7">
      <c r="G245" s="19"/>
    </row>
    <row r="246" spans="7:7">
      <c r="G246" s="19"/>
    </row>
    <row r="247" spans="7:7">
      <c r="G247" s="19"/>
    </row>
    <row r="248" spans="7:7">
      <c r="G248" s="19"/>
    </row>
    <row r="249" spans="7:7">
      <c r="G249" s="19"/>
    </row>
    <row r="250" spans="7:7">
      <c r="G250" s="19"/>
    </row>
    <row r="251" spans="7:7">
      <c r="G251" s="19"/>
    </row>
    <row r="252" spans="7:7">
      <c r="G252" s="19"/>
    </row>
    <row r="253" spans="7:7">
      <c r="G253" s="19"/>
    </row>
    <row r="254" spans="7:7">
      <c r="G254" s="19"/>
    </row>
    <row r="255" spans="7:7">
      <c r="G255" s="19"/>
    </row>
    <row r="256" spans="7:7">
      <c r="G256" s="19"/>
    </row>
    <row r="257" spans="7:7">
      <c r="G257" s="19"/>
    </row>
    <row r="258" spans="7:7">
      <c r="G258" s="19"/>
    </row>
    <row r="259" spans="7:7">
      <c r="G259" s="19"/>
    </row>
    <row r="260" spans="7:7">
      <c r="G260" s="19"/>
    </row>
    <row r="261" spans="7:7">
      <c r="G261" s="19"/>
    </row>
    <row r="262" spans="7:7">
      <c r="G262" s="19"/>
    </row>
    <row r="263" spans="7:7">
      <c r="G263" s="19"/>
    </row>
    <row r="264" spans="7:7">
      <c r="G264" s="19"/>
    </row>
    <row r="265" spans="7:7">
      <c r="G265" s="19"/>
    </row>
    <row r="266" spans="7:7">
      <c r="G266" s="19"/>
    </row>
    <row r="267" spans="7:7">
      <c r="G267" s="19"/>
    </row>
    <row r="268" spans="7:7">
      <c r="G268" s="19"/>
    </row>
    <row r="269" spans="7:7">
      <c r="G269" s="19"/>
    </row>
    <row r="270" spans="7:7">
      <c r="G270" s="19"/>
    </row>
    <row r="271" spans="7:7">
      <c r="G271" s="19"/>
    </row>
    <row r="272" spans="7:7">
      <c r="G272" s="19"/>
    </row>
    <row r="273" spans="7:7">
      <c r="G273" s="19"/>
    </row>
    <row r="274" spans="7:7">
      <c r="G274" s="19"/>
    </row>
    <row r="275" spans="7:7">
      <c r="G275" s="19"/>
    </row>
    <row r="276" spans="7:7">
      <c r="G276" s="19"/>
    </row>
    <row r="277" spans="7:7">
      <c r="G277" s="19"/>
    </row>
    <row r="278" spans="7:7">
      <c r="G278" s="19"/>
    </row>
    <row r="279" spans="7:7">
      <c r="G279" s="19"/>
    </row>
    <row r="280" spans="7:7">
      <c r="G280" s="19"/>
    </row>
    <row r="281" spans="7:7">
      <c r="G281" s="19"/>
    </row>
    <row r="282" spans="7:7">
      <c r="G282" s="19"/>
    </row>
    <row r="283" spans="7:7">
      <c r="G283" s="19"/>
    </row>
    <row r="284" spans="7:7">
      <c r="G284" s="19"/>
    </row>
    <row r="285" spans="7:7">
      <c r="G285" s="19"/>
    </row>
    <row r="286" spans="7:7">
      <c r="G286" s="19"/>
    </row>
    <row r="287" spans="7:7">
      <c r="G287" s="19"/>
    </row>
    <row r="288" spans="7:7">
      <c r="G288" s="19"/>
    </row>
    <row r="289" spans="7:7">
      <c r="G289" s="19"/>
    </row>
    <row r="290" spans="7:7">
      <c r="G290" s="19"/>
    </row>
    <row r="291" spans="7:7">
      <c r="G291" s="19"/>
    </row>
    <row r="292" spans="7:7">
      <c r="G292" s="19"/>
    </row>
    <row r="293" spans="7:7">
      <c r="G293" s="19"/>
    </row>
    <row r="294" spans="7:7">
      <c r="G294" s="19"/>
    </row>
    <row r="295" spans="7:7">
      <c r="G295" s="19"/>
    </row>
    <row r="296" spans="7:7">
      <c r="G296" s="19"/>
    </row>
    <row r="297" spans="7:7">
      <c r="G297" s="19"/>
    </row>
    <row r="298" spans="7:7">
      <c r="G298" s="19"/>
    </row>
    <row r="299" spans="7:7">
      <c r="G299" s="19"/>
    </row>
    <row r="300" spans="7:7">
      <c r="G300" s="19"/>
    </row>
    <row r="301" spans="7:7">
      <c r="G301" s="19"/>
    </row>
    <row r="302" spans="7:7">
      <c r="G302" s="19"/>
    </row>
    <row r="303" spans="7:7">
      <c r="G303" s="19"/>
    </row>
    <row r="304" spans="7:7">
      <c r="G304" s="19"/>
    </row>
    <row r="305" spans="7:7">
      <c r="G305" s="19"/>
    </row>
    <row r="306" spans="7:7">
      <c r="G306" s="19"/>
    </row>
    <row r="307" spans="7:7">
      <c r="G307" s="19"/>
    </row>
    <row r="308" spans="7:7">
      <c r="G308" s="19"/>
    </row>
    <row r="309" spans="7:7">
      <c r="G309" s="19"/>
    </row>
    <row r="310" spans="7:7">
      <c r="G310" s="19"/>
    </row>
    <row r="311" spans="7:7">
      <c r="G311" s="19"/>
    </row>
    <row r="312" spans="7:7">
      <c r="G312" s="19"/>
    </row>
    <row r="313" spans="7:7">
      <c r="G313" s="19"/>
    </row>
    <row r="314" spans="7:7">
      <c r="G314" s="19"/>
    </row>
    <row r="315" spans="7:7">
      <c r="G315" s="19"/>
    </row>
    <row r="316" spans="7:7">
      <c r="G316" s="19"/>
    </row>
    <row r="317" spans="7:7">
      <c r="G317" s="19"/>
    </row>
    <row r="318" spans="7:7">
      <c r="G318" s="19"/>
    </row>
    <row r="319" spans="7:7">
      <c r="G319" s="19"/>
    </row>
    <row r="320" spans="7:7">
      <c r="G320" s="19"/>
    </row>
    <row r="321" spans="7:7">
      <c r="G321" s="19"/>
    </row>
    <row r="322" spans="7:7">
      <c r="G322" s="19"/>
    </row>
    <row r="323" spans="7:7">
      <c r="G323" s="19"/>
    </row>
    <row r="324" spans="7:7">
      <c r="G324" s="19"/>
    </row>
    <row r="325" spans="7:7">
      <c r="G325" s="19"/>
    </row>
    <row r="326" spans="7:7">
      <c r="G326" s="19"/>
    </row>
    <row r="327" spans="7:7">
      <c r="G327" s="19"/>
    </row>
    <row r="328" spans="7:7">
      <c r="G328" s="19"/>
    </row>
    <row r="329" spans="7:7">
      <c r="G329" s="19"/>
    </row>
    <row r="330" spans="7:7">
      <c r="G330" s="19"/>
    </row>
    <row r="331" spans="7:7">
      <c r="G331" s="19"/>
    </row>
    <row r="332" spans="7:7">
      <c r="G332" s="19"/>
    </row>
    <row r="333" spans="7:7">
      <c r="G333" s="19"/>
    </row>
    <row r="334" spans="7:7">
      <c r="G334" s="19"/>
    </row>
    <row r="335" spans="7:7">
      <c r="G335" s="19"/>
    </row>
    <row r="336" spans="7:7">
      <c r="G336" s="19"/>
    </row>
    <row r="337" spans="7:7">
      <c r="G337" s="19"/>
    </row>
    <row r="338" spans="7:7">
      <c r="G338" s="19"/>
    </row>
    <row r="339" spans="7:7">
      <c r="G339" s="19"/>
    </row>
    <row r="340" spans="7:7">
      <c r="G340" s="19"/>
    </row>
    <row r="341" spans="7:7">
      <c r="G341" s="19"/>
    </row>
    <row r="342" spans="7:7">
      <c r="G342" s="19"/>
    </row>
    <row r="343" spans="7:7">
      <c r="G343" s="19"/>
    </row>
    <row r="344" spans="7:7">
      <c r="G344" s="19"/>
    </row>
    <row r="345" spans="7:7">
      <c r="G345" s="19"/>
    </row>
    <row r="346" spans="7:7">
      <c r="G346" s="19"/>
    </row>
    <row r="347" spans="7:7">
      <c r="G347" s="19"/>
    </row>
    <row r="348" spans="7:7">
      <c r="G348" s="19"/>
    </row>
    <row r="349" spans="7:7">
      <c r="G349" s="19"/>
    </row>
    <row r="350" spans="7:7">
      <c r="G350" s="19"/>
    </row>
    <row r="351" spans="7:7">
      <c r="G351" s="19"/>
    </row>
    <row r="352" spans="7:7">
      <c r="G352" s="19"/>
    </row>
    <row r="353" spans="7:7">
      <c r="G353" s="19"/>
    </row>
    <row r="354" spans="7:7">
      <c r="G354" s="19"/>
    </row>
    <row r="355" spans="7:7">
      <c r="G355" s="19"/>
    </row>
    <row r="356" spans="7:7">
      <c r="G356" s="19"/>
    </row>
    <row r="357" spans="7:7">
      <c r="G357" s="19"/>
    </row>
    <row r="358" spans="7:7">
      <c r="G358" s="19"/>
    </row>
    <row r="359" spans="7:7">
      <c r="G359" s="19"/>
    </row>
    <row r="360" spans="7:7">
      <c r="G360" s="19"/>
    </row>
    <row r="361" spans="7:7">
      <c r="G361" s="19"/>
    </row>
    <row r="362" spans="7:7">
      <c r="G362" s="19"/>
    </row>
    <row r="363" spans="7:7">
      <c r="G363" s="19"/>
    </row>
    <row r="364" spans="7:7">
      <c r="G364" s="19"/>
    </row>
    <row r="365" spans="7:7">
      <c r="G365" s="19"/>
    </row>
    <row r="366" spans="7:7">
      <c r="G366" s="19"/>
    </row>
    <row r="367" spans="7:7">
      <c r="G367" s="19"/>
    </row>
    <row r="368" spans="7:7">
      <c r="G368" s="19"/>
    </row>
    <row r="369" spans="7:7">
      <c r="G369" s="19"/>
    </row>
    <row r="370" spans="7:7">
      <c r="G370" s="19"/>
    </row>
    <row r="371" spans="7:7">
      <c r="G371" s="19"/>
    </row>
    <row r="372" spans="7:7">
      <c r="G372" s="19"/>
    </row>
    <row r="373" spans="7:7">
      <c r="G373" s="19"/>
    </row>
    <row r="374" spans="7:7">
      <c r="G374" s="19"/>
    </row>
    <row r="375" spans="7:7">
      <c r="G375" s="19"/>
    </row>
    <row r="376" spans="7:7">
      <c r="G376" s="19"/>
    </row>
    <row r="377" spans="7:7">
      <c r="G377" s="19"/>
    </row>
    <row r="378" spans="7:7">
      <c r="G378" s="19"/>
    </row>
    <row r="379" spans="7:7">
      <c r="G379" s="19"/>
    </row>
    <row r="380" spans="7:7">
      <c r="G380" s="19"/>
    </row>
    <row r="381" spans="7:7">
      <c r="G381" s="19"/>
    </row>
    <row r="382" spans="7:7">
      <c r="G382" s="19"/>
    </row>
    <row r="383" spans="7:7">
      <c r="G383" s="19"/>
    </row>
    <row r="384" spans="7:7">
      <c r="G384" s="19"/>
    </row>
    <row r="385" spans="7:7">
      <c r="G385" s="19"/>
    </row>
    <row r="386" spans="7:7">
      <c r="G386" s="19"/>
    </row>
    <row r="387" spans="7:7">
      <c r="G387" s="19"/>
    </row>
    <row r="388" spans="7:7">
      <c r="G388" s="19"/>
    </row>
    <row r="389" spans="7:7">
      <c r="G389" s="19"/>
    </row>
    <row r="390" spans="7:7">
      <c r="G390" s="19"/>
    </row>
    <row r="391" spans="7:7">
      <c r="G391" s="19"/>
    </row>
    <row r="392" spans="7:7">
      <c r="G392" s="19"/>
    </row>
    <row r="393" spans="7:7">
      <c r="G393" s="19"/>
    </row>
    <row r="394" spans="7:7">
      <c r="G394" s="19"/>
    </row>
    <row r="395" spans="7:7">
      <c r="G395" s="19"/>
    </row>
    <row r="396" spans="7:7">
      <c r="G396" s="19"/>
    </row>
    <row r="397" spans="7:7">
      <c r="G397" s="19"/>
    </row>
    <row r="398" spans="7:7">
      <c r="G398" s="19"/>
    </row>
    <row r="399" spans="7:7">
      <c r="G399" s="19"/>
    </row>
    <row r="400" spans="7:7">
      <c r="G400" s="19"/>
    </row>
    <row r="401" spans="7:7">
      <c r="G401" s="19"/>
    </row>
    <row r="402" spans="7:7">
      <c r="G402" s="19"/>
    </row>
    <row r="403" spans="7:7">
      <c r="G403" s="19"/>
    </row>
    <row r="404" spans="7:7">
      <c r="G404" s="19"/>
    </row>
    <row r="405" spans="7:7">
      <c r="G405" s="19"/>
    </row>
    <row r="406" spans="7:7">
      <c r="G406" s="19"/>
    </row>
    <row r="407" spans="7:7">
      <c r="G407" s="19"/>
    </row>
    <row r="408" spans="7:7">
      <c r="G408" s="19"/>
    </row>
    <row r="409" spans="7:7">
      <c r="G409" s="19"/>
    </row>
    <row r="410" spans="7:7">
      <c r="G410" s="19"/>
    </row>
    <row r="411" spans="7:7">
      <c r="G411" s="19"/>
    </row>
    <row r="412" spans="7:7">
      <c r="G412" s="19"/>
    </row>
    <row r="413" spans="7:7">
      <c r="G413" s="19"/>
    </row>
    <row r="414" spans="7:7">
      <c r="G414" s="19"/>
    </row>
    <row r="415" spans="7:7">
      <c r="G415" s="19"/>
    </row>
    <row r="416" spans="7:7">
      <c r="G416" s="19"/>
    </row>
    <row r="417" spans="7:7">
      <c r="G417" s="19"/>
    </row>
    <row r="418" spans="7:7">
      <c r="G418" s="19"/>
    </row>
    <row r="419" spans="7:7">
      <c r="G419" s="19"/>
    </row>
    <row r="420" spans="7:7">
      <c r="G420" s="19"/>
    </row>
    <row r="421" spans="7:7">
      <c r="G421" s="19"/>
    </row>
    <row r="422" spans="7:7">
      <c r="G422" s="19"/>
    </row>
    <row r="423" spans="7:7">
      <c r="G423" s="19"/>
    </row>
    <row r="424" spans="7:7">
      <c r="G424" s="19"/>
    </row>
    <row r="425" spans="7:7">
      <c r="G425" s="19"/>
    </row>
    <row r="426" spans="7:7">
      <c r="G426" s="19"/>
    </row>
    <row r="427" spans="7:7">
      <c r="G427" s="19"/>
    </row>
    <row r="428" spans="7:7">
      <c r="G428" s="19"/>
    </row>
    <row r="429" spans="7:7">
      <c r="G429" s="19"/>
    </row>
    <row r="430" spans="7:7">
      <c r="G430" s="19"/>
    </row>
    <row r="431" spans="7:7">
      <c r="G431" s="19"/>
    </row>
    <row r="432" spans="7:7">
      <c r="G432" s="19"/>
    </row>
    <row r="433" spans="7:7">
      <c r="G433" s="19"/>
    </row>
    <row r="434" spans="7:7">
      <c r="G434" s="19"/>
    </row>
    <row r="435" spans="7:7">
      <c r="G435" s="19"/>
    </row>
    <row r="436" spans="7:7">
      <c r="G436" s="19"/>
    </row>
    <row r="437" spans="7:7">
      <c r="G437" s="19"/>
    </row>
    <row r="438" spans="7:7">
      <c r="G438" s="19"/>
    </row>
    <row r="439" spans="7:7">
      <c r="G439" s="19"/>
    </row>
    <row r="440" spans="7:7">
      <c r="G440" s="19"/>
    </row>
    <row r="441" spans="7:7">
      <c r="G441" s="19"/>
    </row>
    <row r="442" spans="7:7">
      <c r="G442" s="19"/>
    </row>
    <row r="443" spans="7:7">
      <c r="G443" s="19"/>
    </row>
    <row r="444" spans="7:7">
      <c r="G444" s="19"/>
    </row>
    <row r="445" spans="7:7">
      <c r="G445" s="19"/>
    </row>
    <row r="446" spans="7:7">
      <c r="G446" s="19"/>
    </row>
    <row r="447" spans="7:7">
      <c r="G447" s="19"/>
    </row>
    <row r="448" spans="7:7">
      <c r="G448" s="19"/>
    </row>
    <row r="449" spans="7:7">
      <c r="G449" s="19"/>
    </row>
    <row r="450" spans="7:7">
      <c r="G450" s="19"/>
    </row>
    <row r="451" spans="7:7">
      <c r="G451" s="19"/>
    </row>
    <row r="452" spans="7:7">
      <c r="G452" s="19"/>
    </row>
    <row r="453" spans="7:7">
      <c r="G453" s="19"/>
    </row>
    <row r="454" spans="7:7">
      <c r="G454" s="19"/>
    </row>
    <row r="455" spans="7:7">
      <c r="G455" s="19"/>
    </row>
    <row r="456" spans="7:7">
      <c r="G456" s="19"/>
    </row>
    <row r="457" spans="7:7">
      <c r="G457" s="19"/>
    </row>
    <row r="458" spans="7:7">
      <c r="G458" s="19"/>
    </row>
    <row r="459" spans="7:7">
      <c r="G459" s="19"/>
    </row>
    <row r="460" spans="7:7">
      <c r="G460" s="19"/>
    </row>
    <row r="461" spans="7:7">
      <c r="G461" s="19"/>
    </row>
    <row r="462" spans="7:7">
      <c r="G462" s="19"/>
    </row>
    <row r="463" spans="7:7">
      <c r="G463" s="19"/>
    </row>
    <row r="464" spans="7:7">
      <c r="G464" s="19"/>
    </row>
    <row r="465" spans="7:7">
      <c r="G465" s="19"/>
    </row>
    <row r="466" spans="7:7">
      <c r="G466" s="19"/>
    </row>
    <row r="467" spans="7:7">
      <c r="G467" s="19"/>
    </row>
    <row r="468" spans="7:7">
      <c r="G468" s="19"/>
    </row>
    <row r="469" spans="7:7">
      <c r="G469" s="19"/>
    </row>
    <row r="470" spans="7:7">
      <c r="G470" s="19"/>
    </row>
    <row r="471" spans="7:7">
      <c r="G471" s="19"/>
    </row>
    <row r="472" spans="7:7">
      <c r="G472" s="19"/>
    </row>
    <row r="473" spans="7:7">
      <c r="G473" s="19"/>
    </row>
    <row r="474" spans="7:7">
      <c r="G474" s="19"/>
    </row>
    <row r="475" spans="7:7">
      <c r="G475" s="19"/>
    </row>
    <row r="476" spans="7:7">
      <c r="G476" s="19"/>
    </row>
    <row r="477" spans="7:7">
      <c r="G477" s="19"/>
    </row>
    <row r="478" spans="7:7">
      <c r="G478" s="19"/>
    </row>
    <row r="479" spans="7:7">
      <c r="G479" s="19"/>
    </row>
    <row r="480" spans="7:7">
      <c r="G480" s="19"/>
    </row>
    <row r="481" spans="7:7">
      <c r="G481" s="19"/>
    </row>
    <row r="482" spans="7:7">
      <c r="G482" s="19"/>
    </row>
    <row r="483" spans="7:7">
      <c r="G483" s="19"/>
    </row>
    <row r="484" spans="7:7">
      <c r="G484" s="19"/>
    </row>
    <row r="485" spans="7:7">
      <c r="G485" s="19"/>
    </row>
    <row r="486" spans="7:7">
      <c r="G486" s="19"/>
    </row>
    <row r="487" spans="7:7">
      <c r="G487" s="19"/>
    </row>
    <row r="488" spans="7:7">
      <c r="G488" s="19"/>
    </row>
    <row r="489" spans="7:7">
      <c r="G489" s="19"/>
    </row>
    <row r="490" spans="7:7">
      <c r="G490" s="19"/>
    </row>
    <row r="491" spans="7:7">
      <c r="G491" s="19"/>
    </row>
    <row r="492" spans="7:7">
      <c r="G492" s="19"/>
    </row>
    <row r="493" spans="7:7">
      <c r="G493" s="19"/>
    </row>
    <row r="494" spans="7:7">
      <c r="G494" s="19"/>
    </row>
    <row r="495" spans="7:7">
      <c r="G495" s="19"/>
    </row>
    <row r="496" spans="7:7">
      <c r="G496" s="19"/>
    </row>
    <row r="497" spans="7:7">
      <c r="G497" s="19"/>
    </row>
    <row r="498" spans="7:7">
      <c r="G498" s="19"/>
    </row>
    <row r="499" spans="7:7">
      <c r="G499" s="19"/>
    </row>
    <row r="500" spans="7:7">
      <c r="G500" s="19"/>
    </row>
    <row r="501" spans="7:7">
      <c r="G501" s="19"/>
    </row>
    <row r="502" spans="7:7">
      <c r="G502" s="19"/>
    </row>
    <row r="503" spans="7:7">
      <c r="G503" s="19"/>
    </row>
    <row r="504" spans="7:7">
      <c r="G504" s="19"/>
    </row>
    <row r="505" spans="7:7">
      <c r="G505" s="19"/>
    </row>
    <row r="506" spans="7:7">
      <c r="G506" s="19"/>
    </row>
    <row r="507" spans="7:7">
      <c r="G507" s="19"/>
    </row>
    <row r="508" spans="7:7">
      <c r="G508" s="19"/>
    </row>
    <row r="509" spans="7:7">
      <c r="G509" s="19"/>
    </row>
    <row r="510" spans="7:7">
      <c r="G510" s="19"/>
    </row>
    <row r="511" spans="7:7">
      <c r="G511" s="19"/>
    </row>
    <row r="512" spans="7:7">
      <c r="G512" s="19"/>
    </row>
    <row r="513" spans="7:7">
      <c r="G513" s="19"/>
    </row>
    <row r="514" spans="7:7">
      <c r="G514" s="19"/>
    </row>
    <row r="515" spans="7:7">
      <c r="G515" s="19"/>
    </row>
    <row r="516" spans="7:7">
      <c r="G516" s="19"/>
    </row>
    <row r="517" spans="7:7">
      <c r="G517" s="19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workbookViewId="0">
      <selection activeCell="C34" sqref="C34"/>
    </sheetView>
  </sheetViews>
  <sheetFormatPr defaultRowHeight="12.75"/>
  <cols>
    <col min="1" max="1" width="19.42578125" style="1" customWidth="1"/>
    <col min="2" max="3" width="9.28515625" style="21" bestFit="1" customWidth="1"/>
    <col min="4" max="6" width="10.140625" style="1" bestFit="1" customWidth="1"/>
  </cols>
  <sheetData>
    <row r="2" spans="1:6">
      <c r="A2" s="1" t="s">
        <v>70</v>
      </c>
      <c r="F2" s="1">
        <v>5</v>
      </c>
    </row>
    <row r="3" spans="1:6">
      <c r="A3" s="1" t="s">
        <v>114</v>
      </c>
      <c r="B3" s="22"/>
    </row>
    <row r="4" spans="1:6">
      <c r="A4" s="1" t="s">
        <v>1</v>
      </c>
    </row>
    <row r="5" spans="1:6">
      <c r="A5" s="1" t="s">
        <v>183</v>
      </c>
      <c r="B5" s="22"/>
    </row>
    <row r="6" spans="1:6">
      <c r="A6" s="1" t="s">
        <v>113</v>
      </c>
    </row>
    <row r="7" spans="1:6">
      <c r="A7" s="1" t="s">
        <v>115</v>
      </c>
    </row>
    <row r="8" spans="1:6">
      <c r="A8" s="1" t="s">
        <v>116</v>
      </c>
    </row>
    <row r="9" spans="1:6">
      <c r="A9" s="1" t="s">
        <v>117</v>
      </c>
    </row>
    <row r="10" spans="1:6">
      <c r="A10" s="1" t="s">
        <v>116</v>
      </c>
    </row>
    <row r="14" spans="1:6">
      <c r="D14" s="1" t="s">
        <v>173</v>
      </c>
      <c r="E14" s="1" t="s">
        <v>177</v>
      </c>
      <c r="F14" s="1" t="s">
        <v>182</v>
      </c>
    </row>
    <row r="15" spans="1:6">
      <c r="B15" s="21" t="s">
        <v>118</v>
      </c>
      <c r="C15" s="21" t="s">
        <v>119</v>
      </c>
      <c r="D15" s="1" t="s">
        <v>18</v>
      </c>
      <c r="E15" s="1" t="s">
        <v>18</v>
      </c>
      <c r="F15" s="1" t="s">
        <v>18</v>
      </c>
    </row>
    <row r="16" spans="1:6">
      <c r="A16" s="1" t="s">
        <v>120</v>
      </c>
      <c r="B16" s="21" t="s">
        <v>121</v>
      </c>
      <c r="C16" s="21" t="s">
        <v>122</v>
      </c>
      <c r="D16" s="1" t="s">
        <v>123</v>
      </c>
      <c r="E16" s="1" t="s">
        <v>123</v>
      </c>
      <c r="F16" s="1" t="s">
        <v>123</v>
      </c>
    </row>
    <row r="17" spans="1:6">
      <c r="A17" s="1" t="s">
        <v>124</v>
      </c>
      <c r="B17" s="22" t="s">
        <v>2</v>
      </c>
      <c r="C17" s="21" t="s">
        <v>12</v>
      </c>
      <c r="D17" s="1" t="s">
        <v>16</v>
      </c>
      <c r="E17" s="1" t="s">
        <v>16</v>
      </c>
      <c r="F17" s="1" t="s">
        <v>16</v>
      </c>
    </row>
    <row r="18" spans="1:6">
      <c r="A18" s="1" t="s">
        <v>126</v>
      </c>
      <c r="B18" s="21">
        <v>5219.6000000000004</v>
      </c>
      <c r="C18" s="45" t="s">
        <v>125</v>
      </c>
      <c r="D18" s="21">
        <v>5219.6000000000004</v>
      </c>
      <c r="E18" s="21">
        <v>5219.6000000000004</v>
      </c>
      <c r="F18" s="21">
        <v>5219.6000000000004</v>
      </c>
    </row>
    <row r="19" spans="1:6">
      <c r="A19" s="1" t="s">
        <v>156</v>
      </c>
      <c r="B19" s="21">
        <v>3300</v>
      </c>
      <c r="C19" s="21">
        <v>220</v>
      </c>
      <c r="D19" s="21">
        <v>2920</v>
      </c>
      <c r="E19" s="21">
        <v>2920</v>
      </c>
      <c r="F19" s="21">
        <v>3520</v>
      </c>
    </row>
    <row r="20" spans="1:6">
      <c r="A20" s="1" t="s">
        <v>178</v>
      </c>
      <c r="B20" s="21">
        <v>1200</v>
      </c>
      <c r="C20" s="21">
        <v>2160</v>
      </c>
      <c r="D20" s="21">
        <v>1800</v>
      </c>
      <c r="E20" s="21">
        <v>2280</v>
      </c>
      <c r="F20" s="21">
        <v>3360</v>
      </c>
    </row>
    <row r="21" spans="1:6">
      <c r="A21" s="1" t="s">
        <v>194</v>
      </c>
      <c r="B21" s="21">
        <v>1200</v>
      </c>
      <c r="C21" s="21">
        <v>1680</v>
      </c>
      <c r="D21" s="21">
        <v>1320</v>
      </c>
      <c r="E21" s="21">
        <v>1800</v>
      </c>
      <c r="F21" s="21">
        <v>2880</v>
      </c>
    </row>
    <row r="22" spans="1:6">
      <c r="A22" s="1" t="s">
        <v>195</v>
      </c>
      <c r="B22" s="21">
        <v>2300</v>
      </c>
      <c r="C22" s="45" t="s">
        <v>125</v>
      </c>
      <c r="D22" s="21">
        <v>1700</v>
      </c>
      <c r="E22" s="21">
        <v>1700</v>
      </c>
      <c r="F22" s="21">
        <v>2300</v>
      </c>
    </row>
    <row r="23" spans="1:6">
      <c r="A23" s="1" t="s">
        <v>198</v>
      </c>
      <c r="B23" s="21">
        <v>2300</v>
      </c>
      <c r="C23" s="45" t="s">
        <v>125</v>
      </c>
      <c r="D23" s="21">
        <v>1700</v>
      </c>
      <c r="E23" s="21">
        <v>1700</v>
      </c>
      <c r="F23" s="21">
        <v>2300</v>
      </c>
    </row>
    <row r="24" spans="1:6">
      <c r="A24" s="1" t="s">
        <v>200</v>
      </c>
      <c r="B24" s="21">
        <v>2300</v>
      </c>
      <c r="C24" s="45" t="s">
        <v>125</v>
      </c>
      <c r="D24" s="21">
        <v>1700</v>
      </c>
      <c r="E24" s="21">
        <v>1700</v>
      </c>
      <c r="F24" s="21">
        <v>2300</v>
      </c>
    </row>
    <row r="25" spans="1:6">
      <c r="A25" s="1" t="s">
        <v>201</v>
      </c>
      <c r="B25" s="21">
        <v>2300</v>
      </c>
      <c r="C25" s="45" t="s">
        <v>125</v>
      </c>
      <c r="D25" s="21">
        <v>1700</v>
      </c>
      <c r="E25" s="21">
        <v>1700</v>
      </c>
      <c r="F25" s="21">
        <v>2300</v>
      </c>
    </row>
    <row r="26" spans="1:6">
      <c r="A26" s="1" t="s">
        <v>157</v>
      </c>
      <c r="B26" s="21">
        <v>334</v>
      </c>
      <c r="C26" s="21">
        <v>1838</v>
      </c>
      <c r="D26" s="21">
        <v>2172</v>
      </c>
      <c r="E26" s="21">
        <v>2172</v>
      </c>
      <c r="F26" s="21">
        <v>2172</v>
      </c>
    </row>
    <row r="27" spans="1:6">
      <c r="A27" s="1" t="s">
        <v>196</v>
      </c>
      <c r="B27" s="45">
        <v>600</v>
      </c>
      <c r="C27" s="21">
        <v>1560</v>
      </c>
      <c r="D27" s="45">
        <v>600</v>
      </c>
      <c r="E27" s="21">
        <v>1080</v>
      </c>
      <c r="F27" s="21">
        <v>2160</v>
      </c>
    </row>
    <row r="28" spans="1:6">
      <c r="A28" s="1" t="s">
        <v>197</v>
      </c>
      <c r="B28" s="45">
        <v>600</v>
      </c>
      <c r="C28" s="21">
        <v>1560</v>
      </c>
      <c r="D28" s="45">
        <v>600</v>
      </c>
      <c r="E28" s="21">
        <v>1080</v>
      </c>
      <c r="F28" s="21">
        <v>2160</v>
      </c>
    </row>
    <row r="29" spans="1:6">
      <c r="A29" s="1" t="s">
        <v>199</v>
      </c>
      <c r="B29" s="45">
        <v>600</v>
      </c>
      <c r="C29" s="21">
        <v>1560</v>
      </c>
      <c r="D29" s="45">
        <v>600</v>
      </c>
      <c r="E29" s="21">
        <v>1080</v>
      </c>
      <c r="F29" s="21">
        <v>2160</v>
      </c>
    </row>
    <row r="30" spans="1:6">
      <c r="B30" s="21" t="s">
        <v>12</v>
      </c>
      <c r="C30" s="21" t="s">
        <v>12</v>
      </c>
      <c r="D30" s="1" t="s">
        <v>127</v>
      </c>
      <c r="E30" s="1" t="s">
        <v>127</v>
      </c>
      <c r="F30" s="1" t="s">
        <v>127</v>
      </c>
    </row>
    <row r="31" spans="1:6">
      <c r="A31" s="1" t="s">
        <v>77</v>
      </c>
      <c r="B31" s="21">
        <f>SUM(B18:B29)</f>
        <v>22253.599999999999</v>
      </c>
      <c r="C31" s="21">
        <f t="shared" ref="C31:E31" si="0">SUM(C18:C29)</f>
        <v>10578</v>
      </c>
      <c r="D31" s="21">
        <f t="shared" si="0"/>
        <v>22031.599999999999</v>
      </c>
      <c r="E31" s="21">
        <f t="shared" si="0"/>
        <v>24431.599999999999</v>
      </c>
      <c r="F31" s="21">
        <f>SUM(F18:F29)</f>
        <v>32831.599999999999</v>
      </c>
    </row>
    <row r="32" spans="1:6">
      <c r="B32" s="21" t="s">
        <v>12</v>
      </c>
      <c r="C32" s="21" t="s">
        <v>12</v>
      </c>
      <c r="D32" s="1" t="s">
        <v>127</v>
      </c>
      <c r="E32" s="1" t="s">
        <v>127</v>
      </c>
      <c r="F32" s="1" t="s">
        <v>127</v>
      </c>
    </row>
    <row r="33" spans="1:8">
      <c r="A33" s="1" t="s">
        <v>128</v>
      </c>
      <c r="B33" s="21">
        <v>24020</v>
      </c>
      <c r="C33" s="21">
        <v>25613</v>
      </c>
      <c r="D33" s="21">
        <v>88284.1</v>
      </c>
      <c r="E33" s="21">
        <v>64022</v>
      </c>
      <c r="F33" s="21">
        <f>SUM(B33+C33)</f>
        <v>49633</v>
      </c>
    </row>
    <row r="34" spans="1:8">
      <c r="B34" s="21" t="s">
        <v>12</v>
      </c>
      <c r="C34" s="21" t="s">
        <v>12</v>
      </c>
      <c r="D34" s="1" t="s">
        <v>127</v>
      </c>
      <c r="E34" s="1" t="s">
        <v>127</v>
      </c>
      <c r="F34" s="1" t="s">
        <v>127</v>
      </c>
    </row>
    <row r="35" spans="1:8">
      <c r="A35" s="1" t="s">
        <v>129</v>
      </c>
      <c r="B35" s="21">
        <f>SUM(B31+B33)</f>
        <v>46273.599999999999</v>
      </c>
      <c r="C35" s="21">
        <f t="shared" ref="C35" si="1">SUM(C31+C33)</f>
        <v>36191</v>
      </c>
      <c r="D35" s="21">
        <f>SUM(D31+D33)</f>
        <v>110315.70000000001</v>
      </c>
      <c r="E35" s="21">
        <v>88453.6</v>
      </c>
      <c r="F35" s="21">
        <f>SUM(B35+C35)</f>
        <v>82464.600000000006</v>
      </c>
      <c r="G35" s="1"/>
      <c r="H35" s="1"/>
    </row>
    <row r="36" spans="1:8">
      <c r="B36" s="21" t="s">
        <v>130</v>
      </c>
    </row>
    <row r="38" spans="1:8">
      <c r="A38" s="1" t="s">
        <v>158</v>
      </c>
    </row>
    <row r="39" spans="1:8">
      <c r="A39" s="1" t="s">
        <v>159</v>
      </c>
    </row>
    <row r="40" spans="1:8">
      <c r="A40" s="1" t="s">
        <v>193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31.12.2018 BİLANÇO ÖZETİ</vt:lpstr>
      <vt:lpstr>31.12.2018 TARİHLİ BİLANÇO</vt:lpstr>
      <vt:lpstr>31.12.2018 BAĞIŞLAR VE GELİRLER</vt:lpstr>
      <vt:lpstr>31.12.2018 GİDERLER</vt:lpstr>
      <vt:lpstr>31.12.2018 ÜYE CARİ HESAPLARI</vt:lpstr>
      <vt:lpstr>Sayfa1</vt:lpstr>
      <vt:lpstr>'31.12.2018 BAĞIŞLAR VE GELİRLER'!Yazdırma_Alanı</vt:lpstr>
      <vt:lpstr>'31.12.2018 GİDERLER'!Yazdırma_Alanı</vt:lpstr>
      <vt:lpstr>'31.12.2018 TARİHLİ BİLANÇO'!Yazdırma_Alanı</vt:lpstr>
    </vt:vector>
  </TitlesOfParts>
  <Company>istanbul rotary kulubu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rotary</dc:creator>
  <cp:lastModifiedBy>user</cp:lastModifiedBy>
  <cp:lastPrinted>2019-04-08T08:00:07Z</cp:lastPrinted>
  <dcterms:created xsi:type="dcterms:W3CDTF">2009-05-11T11:34:34Z</dcterms:created>
  <dcterms:modified xsi:type="dcterms:W3CDTF">2019-04-08T08:00:23Z</dcterms:modified>
</cp:coreProperties>
</file>